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600" firstSheet="0" activeTab="3" autoFilterDateGrouping="1"/>
  </bookViews>
  <sheets>
    <sheet name="HAUPTTABELLE" sheetId="1" state="visible" r:id="rId1"/>
    <sheet name="DASHBOARD" sheetId="2" state="visible" r:id="rId2"/>
    <sheet name="ESKALATION" sheetId="3" state="visible" r:id="rId3"/>
    <sheet name="WIRKSAMKEIT" sheetId="4" state="visible" r:id="rId4"/>
  </sheets>
  <definedNames>
    <definedName name="_xlnm._FilterDatabase" localSheetId="0" hidden="1">'HAUPTTABELLE'!$A$12:$N$62</definedName>
    <definedName name="_xlnm.Print_Titles" localSheetId="0">'HAUPTTABELLE'!$1:$4</definedName>
    <definedName name="_xlnm._FilterDatabase" localSheetId="1" hidden="1">'DASHBOARD'!$A$12:$L$16</definedName>
    <definedName name="_xlnm.Print_Titles" localSheetId="1">'DASHBOARD'!$1:$4</definedName>
    <definedName name="_xlnm._FilterDatabase" localSheetId="2" hidden="1">'ESKALATION'!$A$11:$H$28</definedName>
    <definedName name="_xlnm.Print_Titles" localSheetId="2">'ESKALATION'!$1:$4</definedName>
    <definedName name="_xlnm._FilterDatabase" localSheetId="3" hidden="1">'WIRKSAMKEIT'!$A$11:$H$27</definedName>
    <definedName name="_xlnm.Print_Titles" localSheetId="3">'WIRKSAMKEIT'!$1:$4</definedName>
  </definedNames>
  <calcPr calcId="191029" fullCalcOnLoad="1" forceFullCalc="1"/>
</workbook>
</file>

<file path=xl/styles.xml><?xml version="1.0" encoding="utf-8"?>
<styleSheet xmlns="http://schemas.openxmlformats.org/spreadsheetml/2006/main">
  <numFmts count="2">
    <numFmt numFmtId="164" formatCode="dd\.mm\.yyyy"/>
    <numFmt numFmtId="165" formatCode="#,##0&quot;€&quot;"/>
  </numFmts>
  <fonts count="12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color rgb="FFCBD5E1"/>
      <sz val="8"/>
    </font>
    <font>
      <name val="Arial"/>
      <family val="2"/>
      <color rgb="FF1E3A8A"/>
      <sz val="9"/>
    </font>
    <font>
      <name val="Arial"/>
      <family val="2"/>
      <color rgb="FF1E293B"/>
      <sz val="9"/>
    </font>
    <font>
      <name val="Arial"/>
      <family val="2"/>
      <b val="1"/>
      <color rgb="FF1E3A8A"/>
      <sz val="8.5"/>
    </font>
    <font>
      <name val="Calibri"/>
      <family val="2"/>
      <color theme="10"/>
      <sz val="12"/>
      <scheme val="minor"/>
    </font>
    <font>
      <name val="Arial"/>
      <family val="2"/>
      <b val="1"/>
      <color rgb="FFFFFFFF"/>
      <sz val="9"/>
    </font>
    <font>
      <name val="Arial"/>
      <family val="2"/>
      <b val="1"/>
      <color rgb="FFFFFFFF"/>
      <sz val="8.5"/>
    </font>
    <font>
      <name val="Arial"/>
      <family val="2"/>
      <b val="1"/>
      <color rgb="FF1E293B"/>
      <sz val="8.5"/>
    </font>
    <font>
      <name val="Arial"/>
      <family val="2"/>
      <color rgb="FF1E293B"/>
      <sz val="8.5"/>
    </font>
    <font>
      <name val="Arial"/>
      <family val="2"/>
      <i val="1"/>
      <color rgb="FF1E293B"/>
      <sz val="8.5"/>
    </font>
  </fonts>
  <fills count="8">
    <fill>
      <patternFill/>
    </fill>
    <fill>
      <patternFill patternType="gray125"/>
    </fill>
    <fill>
      <patternFill patternType="solid">
        <fgColor rgb="FF0C1B35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475569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 style="medium">
        <color rgb="FF0C1B35"/>
      </top>
      <bottom style="medium">
        <color rgb="FF0C1B35"/>
      </bottom>
      <diagonal/>
    </border>
    <border>
      <left/>
      <right/>
      <top/>
      <bottom style="medium">
        <color rgb="FF0C1B35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medium">
        <color rgb="FF0C1B35"/>
      </top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pivotButton="0" quotePrefix="0" xfId="0"/>
    <xf numFmtId="0" fontId="5" fillId="5" borderId="3" applyAlignment="1" pivotButton="0" quotePrefix="0" xfId="0">
      <alignment horizontal="center" vertical="center"/>
    </xf>
    <xf numFmtId="0" fontId="0" fillId="0" borderId="3" applyAlignment="1" pivotButton="0" quotePrefix="0" xfId="0">
      <alignment horizontal="center"/>
    </xf>
    <xf numFmtId="0" fontId="8" fillId="3" borderId="3" applyAlignment="1" pivotButton="0" quotePrefix="0" xfId="0">
      <alignment horizontal="center" vertical="center" wrapText="1"/>
    </xf>
    <xf numFmtId="0" fontId="4" fillId="5" borderId="3" applyAlignment="1" pivotButton="0" quotePrefix="0" xfId="0">
      <alignment vertical="center" wrapText="1"/>
    </xf>
    <xf numFmtId="164" fontId="4" fillId="5" borderId="3" applyAlignment="1" pivotButton="0" quotePrefix="0" xfId="0">
      <alignment vertical="center" wrapText="1"/>
    </xf>
    <xf numFmtId="165" fontId="4" fillId="5" borderId="3" applyAlignment="1" pivotButton="0" quotePrefix="0" xfId="0">
      <alignment vertical="center" wrapText="1"/>
    </xf>
    <xf numFmtId="0" fontId="4" fillId="7" borderId="3" applyAlignment="1" pivotButton="0" quotePrefix="0" xfId="0">
      <alignment vertical="center" wrapText="1"/>
    </xf>
    <xf numFmtId="164" fontId="4" fillId="7" borderId="3" applyAlignment="1" pivotButton="0" quotePrefix="0" xfId="0">
      <alignment vertical="center" wrapText="1"/>
    </xf>
    <xf numFmtId="165" fontId="4" fillId="7" borderId="3" applyAlignment="1" pivotButton="0" quotePrefix="0" xfId="0">
      <alignment vertical="center" wrapText="1"/>
    </xf>
    <xf numFmtId="9" fontId="4" fillId="7" borderId="3" applyAlignment="1" pivotButton="0" quotePrefix="0" xfId="0">
      <alignment vertical="center" wrapText="1"/>
    </xf>
    <xf numFmtId="0" fontId="8" fillId="3" borderId="3" applyAlignment="1" pivotButton="0" quotePrefix="0" xfId="0">
      <alignment horizontal="center" vertical="center"/>
    </xf>
    <xf numFmtId="0" fontId="9" fillId="5" borderId="3" applyAlignment="1" pivotButton="0" quotePrefix="0" xfId="0">
      <alignment vertical="center" wrapText="1"/>
    </xf>
    <xf numFmtId="0" fontId="10" fillId="5" borderId="3" applyAlignment="1" pivotButton="0" quotePrefix="0" xfId="0">
      <alignment vertical="center" wrapText="1"/>
    </xf>
    <xf numFmtId="0" fontId="9" fillId="5" borderId="3" applyAlignment="1" pivotButton="0" quotePrefix="0" xfId="0">
      <alignment vertical="center"/>
    </xf>
    <xf numFmtId="0" fontId="11" fillId="5" borderId="3" applyAlignment="1" pivotButton="0" quotePrefix="0" xfId="0">
      <alignment vertical="center"/>
    </xf>
    <xf numFmtId="0" fontId="3" fillId="4" borderId="3" applyAlignment="1" pivotButton="0" quotePrefix="0" xfId="0">
      <alignment vertical="top" wrapText="1"/>
    </xf>
    <xf numFmtId="0" fontId="0" fillId="0" borderId="3" pivotButton="0" quotePrefix="0" xfId="0"/>
    <xf numFmtId="0" fontId="4" fillId="5" borderId="3" applyAlignment="1" pivotButton="0" quotePrefix="0" xfId="0">
      <alignment vertical="top" wrapText="1"/>
    </xf>
    <xf numFmtId="0" fontId="2" fillId="3" borderId="2" applyAlignment="1" pivotButton="0" quotePrefix="0" xfId="0">
      <alignment horizontal="center" vertical="center"/>
    </xf>
    <xf numFmtId="0" fontId="0" fillId="0" borderId="0" pivotButton="0" quotePrefix="0" xfId="0"/>
    <xf numFmtId="0" fontId="7" fillId="6" borderId="3" applyAlignment="1" pivotButton="0" quotePrefix="0" xfId="0">
      <alignment vertical="center"/>
    </xf>
    <xf numFmtId="0" fontId="1" fillId="2" borderId="1" applyAlignment="1" pivotButton="0" quotePrefix="0" xfId="0">
      <alignment horizontal="center" vertical="center"/>
    </xf>
    <xf numFmtId="0" fontId="6" fillId="0" borderId="0" pivotButton="0" quotePrefix="0" xfId="1"/>
    <xf numFmtId="0" fontId="0" fillId="0" borderId="1" pivotButton="0" quotePrefix="0" xfId="0"/>
    <xf numFmtId="0" fontId="0" fillId="0" borderId="2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</cellXfs>
  <cellStyles count="2">
    <cellStyle name="Standard" xfId="0" builtinId="0"/>
    <cellStyle name="Link" xfId="1" builtinId="8"/>
  </cellStyles>
  <dxfs count="9"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A3412"/>
        <sz val="9"/>
      </font>
      <fill>
        <patternFill patternType="solid">
          <fgColor rgb="FFFFF7ED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Offen pro Level</a:t>
            </a:r>
          </a:p>
        </rich>
      </tx>
      <overlay val="1"/>
    </title>
    <plotArea>
      <layout/>
      <pieChart>
        <varyColors val="1"/>
        <ser>
          <idx val="0"/>
          <order val="0"/>
          <tx>
            <strRef>
              <f>DASHBOARD!$I$12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cat>
            <strRef>
              <f>DASHBOARD!$H$13:$H$16</f>
              <strCache>
                <ptCount val="4"/>
                <pt idx="0">
                  <v>KRITISCH</v>
                </pt>
                <pt idx="1">
                  <v>HOCH</v>
                </pt>
                <pt idx="2">
                  <v>MITTEL</v>
                </pt>
                <pt idx="3">
                  <v>NIEDRIG</v>
                </pt>
              </strCache>
            </strRef>
          </cat>
          <val>
            <numRef>
              <f>DASHBOARD!$I$13:$I$16</f>
              <numCache>
                <formatCode>General</formatCode>
                <ptCount val="4"/>
                <pt idx="0">
                  <v>1</v>
                </pt>
                <pt idx="1">
                  <v>0</v>
                </pt>
                <pt idx="2">
                  <v>0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r"/>
      <overlay val="1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Statusverteilung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DASHBOARD!$L$12</f>
              <strCache>
                <ptCount val="1"/>
                <pt idx="0">
                  <v>Anzahl</v>
                </pt>
              </strCache>
            </strRef>
          </tx>
          <spPr>
            <a:ln>
              <a:prstDash val="solid"/>
            </a:ln>
          </spPr>
          <invertIfNegative val="1"/>
          <cat>
            <strRef>
              <f>DASHBOARD!$K$13:$K$16</f>
              <strCache>
                <ptCount val="4"/>
                <pt idx="0">
                  <v>Offen</v>
                </pt>
                <pt idx="1">
                  <v>In Arbeit</v>
                </pt>
                <pt idx="2">
                  <v>Plan</v>
                </pt>
                <pt idx="3">
                  <v>Abgeschlossen</v>
                </pt>
              </strCache>
            </strRef>
          </cat>
          <val>
            <numRef>
              <f>DASHBOARD!$L$13:$L$16</f>
              <numCache>
                <formatCode>General</formatCode>
                <ptCount val="4"/>
                <pt idx="0">
                  <v>3</v>
                </pt>
                <pt idx="1">
                  <v>1</v>
                </pt>
                <pt idx="2">
                  <v>1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/>
              <a:lstStyle/>
              <a:p>
                <a:pPr>
                  <a:defRPr/>
                </a:pPr>
                <a:r>
                  <a:rPr lang="de-DE"/>
                  <a:t>Anzahl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17</row>
      <rowOff>0</rowOff>
    </from>
    <ext cx="288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0</col>
      <colOff>0</colOff>
      <row>19</row>
      <rowOff>0</rowOff>
    </from>
    <ext cx="2880000" cy="252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RISK-02-MATRIX%20-%20Risikobewertungsmatrix.xlsx" TargetMode="Externa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62"/>
  <sheetViews>
    <sheetView showGridLines="0" topLeftCell="B1" workbookViewId="0">
      <pane ySplit="12" topLeftCell="A13" activePane="bottomLeft" state="frozen"/>
      <selection pane="bottomLeft" activeCell="M10" sqref="M10"/>
    </sheetView>
  </sheetViews>
  <sheetFormatPr baseColWidth="10" defaultColWidth="8.83203125" defaultRowHeight="15"/>
  <cols>
    <col width="11" customWidth="1" style="20" min="1" max="1"/>
    <col width="28" customWidth="1" style="20" min="2" max="2"/>
    <col width="16" customWidth="1" style="20" min="3" max="3"/>
    <col width="14" customWidth="1" style="20" min="4" max="4"/>
    <col width="26" customWidth="1" style="20" min="5" max="5"/>
    <col width="14" customWidth="1" style="20" min="6" max="6"/>
    <col width="13" customWidth="1" style="20" min="7" max="7"/>
    <col width="14" customWidth="1" style="20" min="8" max="8"/>
    <col width="12" customWidth="1" style="20" min="9" max="9"/>
    <col width="14" customWidth="1" style="20" min="10" max="10"/>
    <col width="10" customWidth="1" style="20" min="11" max="11"/>
    <col width="12" customWidth="1" style="20" min="12" max="12"/>
    <col width="14" customWidth="1" style="20" min="13" max="13"/>
    <col width="18" customWidth="1" style="20" min="14" max="14"/>
  </cols>
  <sheetData>
    <row r="1" ht="38" customHeight="1" s="20">
      <c r="A1" s="22" t="inlineStr">
        <is>
          <t>RISIKOBEHANDLUNGSPLAN · BSI 200-3 / NIS2 Art. 21(2)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24" t="n"/>
      <c r="K1" s="24" t="n"/>
      <c r="L1" s="24" t="n"/>
      <c r="M1" s="24" t="n"/>
      <c r="N1" s="24" t="n"/>
    </row>
    <row r="2" ht="18" customHeight="1" s="20">
      <c r="A2" s="19" t="inlineStr">
        <is>
          <t>Dok-ID: RISK-03-PLAN · Version: 1.0 · Status: BSI-Audit-ready · Klassifizierung: Intern/Vertraulich · Gültig ab: 29.03.2026 · Review: Monatlich</t>
        </is>
      </c>
      <c r="B2" s="25" t="n"/>
      <c r="C2" s="25" t="n"/>
      <c r="D2" s="25" t="n"/>
      <c r="E2" s="25" t="n"/>
      <c r="F2" s="25" t="n"/>
      <c r="G2" s="25" t="n"/>
      <c r="H2" s="25" t="n"/>
      <c r="I2" s="25" t="n"/>
      <c r="J2" s="25" t="n"/>
      <c r="K2" s="25" t="n"/>
      <c r="L2" s="25" t="n"/>
      <c r="M2" s="25" t="n"/>
      <c r="N2" s="25" t="n"/>
    </row>
    <row r="4">
      <c r="A4" s="16" t="inlineStr">
        <is>
          <t>ZWECK
Maßnahmen-Tracking für alle bewerteten Risiken auf Basis von RISK-02-MATRIX.
BSI-Audit-Frage #1:
"Zeigen Sie den Behandlungsplan mit Ownern, Fristen und Status!"</t>
        </is>
      </c>
      <c r="B4" s="26" t="n"/>
      <c r="C4" s="26" t="n"/>
      <c r="D4" s="26" t="n"/>
      <c r="E4" s="26" t="n"/>
      <c r="F4" s="27" t="n"/>
      <c r="G4" s="18" t="inlineStr">
        <is>
          <t>NORMATIVE GRUNDLAGEN
NIS2 Art. 21(2) · BSI 200-3 Kap. 5 · BSI RISK.2 · ISO 27001 6.1.3 · ISO 31000 6.5
OHNE PLAN:
Risiken sind identifiziert, aber nicht aktiv behandelt – hoher Audit- und Governance-Mangel.</t>
        </is>
      </c>
      <c r="H4" s="26" t="n"/>
      <c r="I4" s="26" t="n"/>
      <c r="J4" s="26" t="n"/>
      <c r="K4" s="26" t="n"/>
      <c r="L4" s="26" t="n"/>
      <c r="M4" s="26" t="n"/>
      <c r="N4" s="27" t="n"/>
    </row>
    <row r="5">
      <c r="A5" s="28" t="n"/>
      <c r="F5" s="29" t="n"/>
      <c r="G5" s="28" t="n"/>
      <c r="N5" s="29" t="n"/>
    </row>
    <row r="6">
      <c r="A6" s="28" t="n"/>
      <c r="F6" s="29" t="n"/>
      <c r="G6" s="28" t="n"/>
      <c r="N6" s="29" t="n"/>
    </row>
    <row r="7">
      <c r="A7" s="28" t="n"/>
      <c r="F7" s="29" t="n"/>
      <c r="G7" s="28" t="n"/>
      <c r="N7" s="29" t="n"/>
    </row>
    <row r="8">
      <c r="A8" s="30" t="n"/>
      <c r="B8" s="31" t="n"/>
      <c r="C8" s="31" t="n"/>
      <c r="D8" s="31" t="n"/>
      <c r="E8" s="31" t="n"/>
      <c r="F8" s="32" t="n"/>
      <c r="G8" s="30" t="n"/>
      <c r="H8" s="31" t="n"/>
      <c r="I8" s="31" t="n"/>
      <c r="J8" s="31" t="n"/>
      <c r="K8" s="31" t="n"/>
      <c r="L8" s="31" t="n"/>
      <c r="M8" s="31" t="n"/>
      <c r="N8" s="32" t="n"/>
    </row>
    <row r="9">
      <c r="M9" s="1" t="inlineStr">
        <is>
          <t>Importquelle</t>
        </is>
      </c>
      <c r="N9" s="1" t="inlineStr">
        <is>
          <t>PowerQuery</t>
        </is>
      </c>
    </row>
    <row r="10" ht="16" customHeight="1" s="20">
      <c r="M10" s="23" t="inlineStr">
        <is>
          <t>RISK-02-MATRIX</t>
        </is>
      </c>
      <c r="N10" s="2" t="inlineStr">
        <is>
          <t>Connector vorbereitet</t>
        </is>
      </c>
    </row>
    <row r="11" ht="22" customHeight="1" s="20">
      <c r="A11" s="21" t="inlineStr">
        <is>
          <t>HAUPTTABELLE: MASSNAHMEN-TRACKING</t>
        </is>
      </c>
      <c r="B11" s="33" t="n"/>
      <c r="C11" s="33" t="n"/>
      <c r="D11" s="33" t="n"/>
      <c r="E11" s="33" t="n"/>
      <c r="F11" s="33" t="n"/>
      <c r="G11" s="33" t="n"/>
      <c r="H11" s="33" t="n"/>
      <c r="I11" s="33" t="n"/>
      <c r="J11" s="33" t="n"/>
      <c r="K11" s="33" t="n"/>
      <c r="L11" s="33" t="n"/>
      <c r="M11" s="33" t="n"/>
      <c r="N11" s="34" t="n"/>
    </row>
    <row r="12" ht="34" customHeight="1" s="20">
      <c r="A12" s="3" t="inlineStr">
        <is>
          <t>RISK-ID</t>
        </is>
      </c>
      <c r="B12" s="3" t="inlineStr">
        <is>
          <t>Risiko</t>
        </is>
      </c>
      <c r="C12" s="3" t="inlineStr">
        <is>
          <t>Level</t>
        </is>
      </c>
      <c r="D12" s="3" t="inlineStr">
        <is>
          <t>Strategie</t>
        </is>
      </c>
      <c r="E12" s="3" t="inlineStr">
        <is>
          <t>Maßnahme</t>
        </is>
      </c>
      <c r="F12" s="3" t="inlineStr">
        <is>
          <t>Owner</t>
        </is>
      </c>
      <c r="G12" s="3" t="inlineStr">
        <is>
          <t>Frist</t>
        </is>
      </c>
      <c r="H12" s="3" t="inlineStr">
        <is>
          <t>Status</t>
        </is>
      </c>
      <c r="I12" s="3" t="inlineStr">
        <is>
          <t>Kosten</t>
        </is>
      </c>
      <c r="J12" s="3" t="inlineStr">
        <is>
          <t>Restrisiko</t>
        </is>
      </c>
      <c r="K12" s="3" t="inlineStr">
        <is>
          <t>GF-OK</t>
        </is>
      </c>
      <c r="L12" s="3" t="inlineStr">
        <is>
          <t>Abteilung</t>
        </is>
      </c>
      <c r="M12" s="3" t="inlineStr">
        <is>
          <t>Alter offen (Tage)</t>
        </is>
      </c>
      <c r="N12" s="3" t="inlineStr">
        <is>
          <t>PowerQuery / Quelle</t>
        </is>
      </c>
    </row>
    <row r="13">
      <c r="A13" s="4" t="inlineStr">
        <is>
          <t>R001</t>
        </is>
      </c>
      <c r="B13" s="4" t="inlineStr">
        <is>
          <t>Ungepatchtes Prod-System</t>
        </is>
      </c>
      <c r="C13" s="4" t="inlineStr">
        <is>
          <t>KRITISCH(20)</t>
        </is>
      </c>
      <c r="D13" s="4" t="inlineStr">
        <is>
          <t>Mindern</t>
        </is>
      </c>
      <c r="E13" s="4" t="inlineStr">
        <is>
          <t>Patchmanagement Auto</t>
        </is>
      </c>
      <c r="F13" s="4" t="inlineStr">
        <is>
          <t>IT-Sec</t>
        </is>
      </c>
      <c r="G13" s="5" t="inlineStr">
        <is>
          <t>14.04.2026</t>
        </is>
      </c>
      <c r="H13" s="4" t="inlineStr">
        <is>
          <t>Offen</t>
        </is>
      </c>
      <c r="I13" s="6" t="n">
        <v>50000</v>
      </c>
      <c r="J13" s="4" t="inlineStr">
        <is>
          <t>12 (HOCH)</t>
        </is>
      </c>
      <c r="K13" s="4" t="inlineStr">
        <is>
          <t>[ ]</t>
        </is>
      </c>
      <c r="L13" s="4" t="inlineStr">
        <is>
          <t>Prod</t>
        </is>
      </c>
      <c r="M13" s="4">
        <f>IF(OR(H13="Abgeschlossen",G13=""),"",TODAY()-G13)</f>
        <v/>
      </c>
      <c r="N13" s="4" t="inlineStr">
        <is>
          <t>PowerQuery / RISK-02</t>
        </is>
      </c>
    </row>
    <row r="14">
      <c r="A14" s="7" t="inlineStr">
        <is>
          <t>R002</t>
        </is>
      </c>
      <c r="B14" s="7" t="inlineStr"/>
      <c r="C14" s="7" t="inlineStr"/>
      <c r="D14" s="7" t="inlineStr">
        <is>
          <t>Mindern</t>
        </is>
      </c>
      <c r="E14" s="7" t="inlineStr">
        <is>
          <t>MFA + Training</t>
        </is>
      </c>
      <c r="F14" s="7" t="inlineStr">
        <is>
          <t>ISB</t>
        </is>
      </c>
      <c r="G14" s="8" t="inlineStr">
        <is>
          <t>30.04.2026</t>
        </is>
      </c>
      <c r="H14" s="7" t="inlineStr">
        <is>
          <t>In Arbeit</t>
        </is>
      </c>
      <c r="I14" s="9" t="n">
        <v>20000</v>
      </c>
      <c r="J14" s="7" t="inlineStr">
        <is>
          <t>9 (HOCH)</t>
        </is>
      </c>
      <c r="K14" s="7" t="inlineStr">
        <is>
          <t>[ ]</t>
        </is>
      </c>
      <c r="L14" s="7" t="inlineStr">
        <is>
          <t>Alle</t>
        </is>
      </c>
      <c r="M14" s="7">
        <f>IF(OR(H14="Abgeschlossen",G14=""),"",TODAY()-G14)</f>
        <v/>
      </c>
      <c r="N14" s="7" t="inlineStr">
        <is>
          <t>PowerQuery / RISK-02</t>
        </is>
      </c>
    </row>
    <row r="15">
      <c r="A15" s="4" t="inlineStr">
        <is>
          <t>R003</t>
        </is>
      </c>
      <c r="B15" s="4" t="inlineStr"/>
      <c r="C15" s="4" t="inlineStr"/>
      <c r="D15" s="4" t="inlineStr">
        <is>
          <t>Mindern</t>
        </is>
      </c>
      <c r="E15" s="4" t="inlineStr">
        <is>
          <t>TLS 1.3 Upgrade</t>
        </is>
      </c>
      <c r="F15" s="4" t="inlineStr">
        <is>
          <t>IT-Sec</t>
        </is>
      </c>
      <c r="G15" s="5" t="inlineStr">
        <is>
          <t>15.05.2026</t>
        </is>
      </c>
      <c r="H15" s="4" t="inlineStr">
        <is>
          <t>Offen</t>
        </is>
      </c>
      <c r="I15" s="6" t="n">
        <v>15000</v>
      </c>
      <c r="J15" s="4" t="inlineStr">
        <is>
          <t>6 (MITTEL)</t>
        </is>
      </c>
      <c r="K15" s="4" t="inlineStr">
        <is>
          <t>[ ]</t>
        </is>
      </c>
      <c r="L15" s="4" t="inlineStr">
        <is>
          <t>Web</t>
        </is>
      </c>
      <c r="M15" s="4">
        <f>IF(OR(H15="Abgeschlossen",G15=""),"",TODAY()-G15)</f>
        <v/>
      </c>
      <c r="N15" s="4" t="inlineStr">
        <is>
          <t>PowerQuery / RISK-02</t>
        </is>
      </c>
    </row>
    <row r="16">
      <c r="A16" s="7" t="inlineStr">
        <is>
          <t>R004</t>
        </is>
      </c>
      <c r="B16" s="7" t="inlineStr"/>
      <c r="C16" s="7" t="inlineStr"/>
      <c r="D16" s="7" t="inlineStr">
        <is>
          <t>Übertragen</t>
        </is>
      </c>
      <c r="E16" s="7" t="inlineStr">
        <is>
          <t>Versicherung</t>
        </is>
      </c>
      <c r="F16" s="7" t="inlineStr">
        <is>
          <t>Einkauf</t>
        </is>
      </c>
      <c r="G16" s="8" t="inlineStr">
        <is>
          <t>30.06.2026</t>
        </is>
      </c>
      <c r="H16" s="7" t="inlineStr">
        <is>
          <t>Plan</t>
        </is>
      </c>
      <c r="I16" s="9" t="n">
        <v>30000</v>
      </c>
      <c r="J16" s="7" t="inlineStr">
        <is>
          <t>4 (NIEDRIG)</t>
        </is>
      </c>
      <c r="K16" s="7" t="inlineStr">
        <is>
          <t>[ ]</t>
        </is>
      </c>
      <c r="L16" s="7" t="inlineStr">
        <is>
          <t>Lieferk.</t>
        </is>
      </c>
      <c r="M16" s="7">
        <f>IF(OR(H16="Abgeschlossen",G16=""),"",TODAY()-G16)</f>
        <v/>
      </c>
      <c r="N16" s="7" t="inlineStr">
        <is>
          <t>PowerQuery / RISK-02</t>
        </is>
      </c>
    </row>
    <row r="17">
      <c r="A17" s="4" t="inlineStr">
        <is>
          <t>R005</t>
        </is>
      </c>
      <c r="B17" s="4" t="inlineStr"/>
      <c r="C17" s="4" t="inlineStr"/>
      <c r="D17" s="4" t="inlineStr">
        <is>
          <t>Mindern</t>
        </is>
      </c>
      <c r="E17" s="4" t="inlineStr">
        <is>
          <t>Veeam HA</t>
        </is>
      </c>
      <c r="F17" s="4" t="inlineStr">
        <is>
          <t>Backup</t>
        </is>
      </c>
      <c r="G17" s="5" t="inlineStr">
        <is>
          <t>20.05.2026</t>
        </is>
      </c>
      <c r="H17" s="4" t="inlineStr">
        <is>
          <t>Offen</t>
        </is>
      </c>
      <c r="I17" s="6" t="n">
        <v>10000</v>
      </c>
      <c r="J17" s="4" t="inlineStr">
        <is>
          <t>3 (NIEDRIG)</t>
        </is>
      </c>
      <c r="K17" s="4" t="inlineStr">
        <is>
          <t>[ ]</t>
        </is>
      </c>
      <c r="L17" s="4" t="inlineStr">
        <is>
          <t>IT</t>
        </is>
      </c>
      <c r="M17" s="4">
        <f>IF(OR(H17="Abgeschlossen",G17=""),"",TODAY()-G17)</f>
        <v/>
      </c>
      <c r="N17" s="4" t="inlineStr">
        <is>
          <t>PowerQuery / RISK-02</t>
        </is>
      </c>
    </row>
    <row r="18">
      <c r="A18" s="7" t="n"/>
      <c r="B18" s="7" t="inlineStr"/>
      <c r="C18" s="7" t="inlineStr"/>
      <c r="D18" s="7" t="n"/>
      <c r="E18" s="7" t="n"/>
      <c r="F18" s="7" t="n"/>
      <c r="G18" s="8" t="n"/>
      <c r="H18" s="7" t="n"/>
      <c r="I18" s="9" t="n"/>
      <c r="J18" s="7" t="n"/>
      <c r="K18" s="7" t="n"/>
      <c r="L18" s="7" t="n"/>
      <c r="M18" s="7">
        <f>IF(OR(H18="Abgeschlossen",G18=""),"",TODAY()-G18)</f>
        <v/>
      </c>
      <c r="N18" s="7" t="inlineStr">
        <is>
          <t>PowerQuery / RISK-02</t>
        </is>
      </c>
    </row>
    <row r="19">
      <c r="A19" s="4" t="n"/>
      <c r="B19" s="4" t="inlineStr"/>
      <c r="C19" s="4" t="inlineStr"/>
      <c r="D19" s="4" t="n"/>
      <c r="E19" s="4" t="n"/>
      <c r="F19" s="4" t="n"/>
      <c r="G19" s="5" t="n"/>
      <c r="H19" s="4" t="n"/>
      <c r="I19" s="6" t="n"/>
      <c r="J19" s="4" t="n"/>
      <c r="K19" s="4" t="n"/>
      <c r="L19" s="4" t="n"/>
      <c r="M19" s="4">
        <f>IF(OR(H19="Abgeschlossen",G19=""),"",TODAY()-G19)</f>
        <v/>
      </c>
      <c r="N19" s="4" t="inlineStr">
        <is>
          <t>PowerQuery / RISK-02</t>
        </is>
      </c>
    </row>
    <row r="20">
      <c r="A20" s="7" t="n"/>
      <c r="B20" s="7" t="inlineStr"/>
      <c r="C20" s="7" t="inlineStr"/>
      <c r="D20" s="7" t="n"/>
      <c r="E20" s="7" t="n"/>
      <c r="F20" s="7" t="n"/>
      <c r="G20" s="8" t="n"/>
      <c r="H20" s="7" t="n"/>
      <c r="I20" s="9" t="n"/>
      <c r="J20" s="7" t="n"/>
      <c r="K20" s="7" t="n"/>
      <c r="L20" s="7" t="n"/>
      <c r="M20" s="7">
        <f>IF(OR(H20="Abgeschlossen",G20=""),"",TODAY()-G20)</f>
        <v/>
      </c>
      <c r="N20" s="7" t="inlineStr">
        <is>
          <t>PowerQuery / RISK-02</t>
        </is>
      </c>
    </row>
    <row r="21">
      <c r="A21" s="4" t="n"/>
      <c r="B21" s="4" t="inlineStr"/>
      <c r="C21" s="4" t="inlineStr"/>
      <c r="D21" s="4" t="n"/>
      <c r="E21" s="4" t="n"/>
      <c r="F21" s="4" t="n"/>
      <c r="G21" s="5" t="n"/>
      <c r="H21" s="4" t="n"/>
      <c r="I21" s="6" t="n"/>
      <c r="J21" s="4" t="n"/>
      <c r="K21" s="4" t="n"/>
      <c r="L21" s="4" t="n"/>
      <c r="M21" s="4">
        <f>IF(OR(H21="Abgeschlossen",G21=""),"",TODAY()-G21)</f>
        <v/>
      </c>
      <c r="N21" s="4" t="inlineStr">
        <is>
          <t>PowerQuery / RISK-02</t>
        </is>
      </c>
    </row>
    <row r="22">
      <c r="A22" s="7" t="n"/>
      <c r="B22" s="7" t="inlineStr"/>
      <c r="C22" s="7" t="inlineStr"/>
      <c r="D22" s="7" t="n"/>
      <c r="E22" s="7" t="n"/>
      <c r="F22" s="7" t="n"/>
      <c r="G22" s="8" t="n"/>
      <c r="H22" s="7" t="n"/>
      <c r="I22" s="9" t="n"/>
      <c r="J22" s="7" t="n"/>
      <c r="K22" s="7" t="n"/>
      <c r="L22" s="7" t="n"/>
      <c r="M22" s="7">
        <f>IF(OR(H22="Abgeschlossen",G22=""),"",TODAY()-G22)</f>
        <v/>
      </c>
      <c r="N22" s="7" t="inlineStr">
        <is>
          <t>PowerQuery / RISK-02</t>
        </is>
      </c>
    </row>
    <row r="23">
      <c r="A23" s="4" t="n"/>
      <c r="B23" s="4" t="inlineStr"/>
      <c r="C23" s="4" t="inlineStr"/>
      <c r="D23" s="4" t="n"/>
      <c r="E23" s="4" t="n"/>
      <c r="F23" s="4" t="n"/>
      <c r="G23" s="5" t="n"/>
      <c r="H23" s="4" t="n"/>
      <c r="I23" s="6" t="n"/>
      <c r="J23" s="4" t="n"/>
      <c r="K23" s="4" t="n"/>
      <c r="L23" s="4" t="n"/>
      <c r="M23" s="4">
        <f>IF(OR(H23="Abgeschlossen",G23=""),"",TODAY()-G23)</f>
        <v/>
      </c>
      <c r="N23" s="4" t="inlineStr">
        <is>
          <t>PowerQuery / RISK-02</t>
        </is>
      </c>
    </row>
    <row r="24">
      <c r="A24" s="7" t="n"/>
      <c r="B24" s="7" t="inlineStr"/>
      <c r="C24" s="7" t="inlineStr"/>
      <c r="D24" s="7" t="n"/>
      <c r="E24" s="7" t="n"/>
      <c r="F24" s="7" t="n"/>
      <c r="G24" s="8" t="n"/>
      <c r="H24" s="7" t="n"/>
      <c r="I24" s="9" t="n"/>
      <c r="J24" s="7" t="n"/>
      <c r="K24" s="7" t="n"/>
      <c r="L24" s="7" t="n"/>
      <c r="M24" s="7">
        <f>IF(OR(H24="Abgeschlossen",G24=""),"",TODAY()-G24)</f>
        <v/>
      </c>
      <c r="N24" s="7" t="inlineStr">
        <is>
          <t>PowerQuery / RISK-02</t>
        </is>
      </c>
    </row>
    <row r="25">
      <c r="A25" s="4" t="n"/>
      <c r="B25" s="4" t="inlineStr"/>
      <c r="C25" s="4" t="inlineStr"/>
      <c r="D25" s="4" t="n"/>
      <c r="E25" s="4" t="n"/>
      <c r="F25" s="4" t="n"/>
      <c r="G25" s="5" t="n"/>
      <c r="H25" s="4" t="n"/>
      <c r="I25" s="6" t="n"/>
      <c r="J25" s="4" t="n"/>
      <c r="K25" s="4" t="n"/>
      <c r="L25" s="4" t="n"/>
      <c r="M25" s="4">
        <f>IF(OR(H25="Abgeschlossen",G25=""),"",TODAY()-G25)</f>
        <v/>
      </c>
      <c r="N25" s="4" t="inlineStr">
        <is>
          <t>PowerQuery / RISK-02</t>
        </is>
      </c>
    </row>
    <row r="26">
      <c r="A26" s="7" t="n"/>
      <c r="B26" s="7" t="inlineStr"/>
      <c r="C26" s="7" t="inlineStr"/>
      <c r="D26" s="7" t="n"/>
      <c r="E26" s="7" t="n"/>
      <c r="F26" s="7" t="n"/>
      <c r="G26" s="8" t="n"/>
      <c r="H26" s="7" t="n"/>
      <c r="I26" s="9" t="n"/>
      <c r="J26" s="7" t="n"/>
      <c r="K26" s="7" t="n"/>
      <c r="L26" s="7" t="n"/>
      <c r="M26" s="7">
        <f>IF(OR(H26="Abgeschlossen",G26=""),"",TODAY()-G26)</f>
        <v/>
      </c>
      <c r="N26" s="7" t="inlineStr">
        <is>
          <t>PowerQuery / RISK-02</t>
        </is>
      </c>
    </row>
    <row r="27">
      <c r="A27" s="4" t="n"/>
      <c r="B27" s="4" t="inlineStr"/>
      <c r="C27" s="4" t="inlineStr"/>
      <c r="D27" s="4" t="n"/>
      <c r="E27" s="4" t="n"/>
      <c r="F27" s="4" t="n"/>
      <c r="G27" s="5" t="n"/>
      <c r="H27" s="4" t="n"/>
      <c r="I27" s="6" t="n"/>
      <c r="J27" s="4" t="n"/>
      <c r="K27" s="4" t="n"/>
      <c r="L27" s="4" t="n"/>
      <c r="M27" s="4">
        <f>IF(OR(H27="Abgeschlossen",G27=""),"",TODAY()-G27)</f>
        <v/>
      </c>
      <c r="N27" s="4" t="inlineStr">
        <is>
          <t>PowerQuery / RISK-02</t>
        </is>
      </c>
    </row>
    <row r="28">
      <c r="A28" s="7" t="n"/>
      <c r="B28" s="7" t="inlineStr"/>
      <c r="C28" s="7" t="inlineStr"/>
      <c r="D28" s="7" t="n"/>
      <c r="E28" s="7" t="n"/>
      <c r="F28" s="7" t="n"/>
      <c r="G28" s="8" t="n"/>
      <c r="H28" s="7" t="n"/>
      <c r="I28" s="9" t="n"/>
      <c r="J28" s="7" t="n"/>
      <c r="K28" s="7" t="n"/>
      <c r="L28" s="7" t="n"/>
      <c r="M28" s="7">
        <f>IF(OR(H28="Abgeschlossen",G28=""),"",TODAY()-G28)</f>
        <v/>
      </c>
      <c r="N28" s="7" t="inlineStr">
        <is>
          <t>PowerQuery / RISK-02</t>
        </is>
      </c>
    </row>
    <row r="29">
      <c r="A29" s="4" t="n"/>
      <c r="B29" s="4" t="inlineStr"/>
      <c r="C29" s="4" t="inlineStr"/>
      <c r="D29" s="4" t="n"/>
      <c r="E29" s="4" t="n"/>
      <c r="F29" s="4" t="n"/>
      <c r="G29" s="5" t="n"/>
      <c r="H29" s="4" t="n"/>
      <c r="I29" s="6" t="n"/>
      <c r="J29" s="4" t="n"/>
      <c r="K29" s="4" t="n"/>
      <c r="L29" s="4" t="n"/>
      <c r="M29" s="4">
        <f>IF(OR(H29="Abgeschlossen",G29=""),"",TODAY()-G29)</f>
        <v/>
      </c>
      <c r="N29" s="4" t="inlineStr">
        <is>
          <t>PowerQuery / RISK-02</t>
        </is>
      </c>
    </row>
    <row r="30">
      <c r="A30" s="7" t="n"/>
      <c r="B30" s="7" t="inlineStr"/>
      <c r="C30" s="7" t="inlineStr"/>
      <c r="D30" s="7" t="n"/>
      <c r="E30" s="7" t="n"/>
      <c r="F30" s="7" t="n"/>
      <c r="G30" s="8" t="n"/>
      <c r="H30" s="7" t="n"/>
      <c r="I30" s="9" t="n"/>
      <c r="J30" s="7" t="n"/>
      <c r="K30" s="7" t="n"/>
      <c r="L30" s="7" t="n"/>
      <c r="M30" s="7">
        <f>IF(OR(H30="Abgeschlossen",G30=""),"",TODAY()-G30)</f>
        <v/>
      </c>
      <c r="N30" s="7" t="inlineStr">
        <is>
          <t>PowerQuery / RISK-02</t>
        </is>
      </c>
    </row>
    <row r="31">
      <c r="A31" s="4" t="n"/>
      <c r="B31" s="4" t="inlineStr"/>
      <c r="C31" s="4" t="inlineStr"/>
      <c r="D31" s="4" t="n"/>
      <c r="E31" s="4" t="n"/>
      <c r="F31" s="4" t="n"/>
      <c r="G31" s="5" t="n"/>
      <c r="H31" s="4" t="n"/>
      <c r="I31" s="6" t="n"/>
      <c r="J31" s="4" t="n"/>
      <c r="K31" s="4" t="n"/>
      <c r="L31" s="4" t="n"/>
      <c r="M31" s="4">
        <f>IF(OR(H31="Abgeschlossen",G31=""),"",TODAY()-G31)</f>
        <v/>
      </c>
      <c r="N31" s="4" t="inlineStr">
        <is>
          <t>PowerQuery / RISK-02</t>
        </is>
      </c>
    </row>
    <row r="32">
      <c r="A32" s="7" t="n"/>
      <c r="B32" s="7" t="inlineStr"/>
      <c r="C32" s="7" t="inlineStr"/>
      <c r="D32" s="7" t="n"/>
      <c r="E32" s="7" t="n"/>
      <c r="F32" s="7" t="n"/>
      <c r="G32" s="8" t="n"/>
      <c r="H32" s="7" t="n"/>
      <c r="I32" s="9" t="n"/>
      <c r="J32" s="7" t="n"/>
      <c r="K32" s="7" t="n"/>
      <c r="L32" s="7" t="n"/>
      <c r="M32" s="7">
        <f>IF(OR(H32="Abgeschlossen",G32=""),"",TODAY()-G32)</f>
        <v/>
      </c>
      <c r="N32" s="7" t="inlineStr">
        <is>
          <t>PowerQuery / RISK-02</t>
        </is>
      </c>
    </row>
    <row r="33">
      <c r="A33" s="4" t="n"/>
      <c r="B33" s="4" t="inlineStr"/>
      <c r="C33" s="4" t="inlineStr"/>
      <c r="D33" s="4" t="n"/>
      <c r="E33" s="4" t="n"/>
      <c r="F33" s="4" t="n"/>
      <c r="G33" s="5" t="n"/>
      <c r="H33" s="4" t="n"/>
      <c r="I33" s="6" t="n"/>
      <c r="J33" s="4" t="n"/>
      <c r="K33" s="4" t="n"/>
      <c r="L33" s="4" t="n"/>
      <c r="M33" s="4">
        <f>IF(OR(H33="Abgeschlossen",G33=""),"",TODAY()-G33)</f>
        <v/>
      </c>
      <c r="N33" s="4" t="inlineStr">
        <is>
          <t>PowerQuery / RISK-02</t>
        </is>
      </c>
    </row>
    <row r="34">
      <c r="A34" s="7" t="n"/>
      <c r="B34" s="7" t="inlineStr"/>
      <c r="C34" s="7" t="inlineStr"/>
      <c r="D34" s="7" t="n"/>
      <c r="E34" s="7" t="n"/>
      <c r="F34" s="7" t="n"/>
      <c r="G34" s="8" t="n"/>
      <c r="H34" s="7" t="n"/>
      <c r="I34" s="9" t="n"/>
      <c r="J34" s="7" t="n"/>
      <c r="K34" s="7" t="n"/>
      <c r="L34" s="7" t="n"/>
      <c r="M34" s="7">
        <f>IF(OR(H34="Abgeschlossen",G34=""),"",TODAY()-G34)</f>
        <v/>
      </c>
      <c r="N34" s="7" t="inlineStr">
        <is>
          <t>PowerQuery / RISK-02</t>
        </is>
      </c>
    </row>
    <row r="35">
      <c r="A35" s="4" t="n"/>
      <c r="B35" s="4" t="inlineStr"/>
      <c r="C35" s="4" t="inlineStr"/>
      <c r="D35" s="4" t="n"/>
      <c r="E35" s="4" t="n"/>
      <c r="F35" s="4" t="n"/>
      <c r="G35" s="5" t="n"/>
      <c r="H35" s="4" t="n"/>
      <c r="I35" s="6" t="n"/>
      <c r="J35" s="4" t="n"/>
      <c r="K35" s="4" t="n"/>
      <c r="L35" s="4" t="n"/>
      <c r="M35" s="4">
        <f>IF(OR(H35="Abgeschlossen",G35=""),"",TODAY()-G35)</f>
        <v/>
      </c>
      <c r="N35" s="4" t="inlineStr">
        <is>
          <t>PowerQuery / RISK-02</t>
        </is>
      </c>
    </row>
    <row r="36">
      <c r="A36" s="7" t="n"/>
      <c r="B36" s="7" t="inlineStr"/>
      <c r="C36" s="7" t="inlineStr"/>
      <c r="D36" s="7" t="n"/>
      <c r="E36" s="7" t="n"/>
      <c r="F36" s="7" t="n"/>
      <c r="G36" s="8" t="n"/>
      <c r="H36" s="7" t="n"/>
      <c r="I36" s="9" t="n"/>
      <c r="J36" s="7" t="n"/>
      <c r="K36" s="7" t="n"/>
      <c r="L36" s="7" t="n"/>
      <c r="M36" s="7">
        <f>IF(OR(H36="Abgeschlossen",G36=""),"",TODAY()-G36)</f>
        <v/>
      </c>
      <c r="N36" s="7" t="inlineStr">
        <is>
          <t>PowerQuery / RISK-02</t>
        </is>
      </c>
    </row>
    <row r="37">
      <c r="A37" s="4" t="n"/>
      <c r="B37" s="4" t="inlineStr"/>
      <c r="C37" s="4" t="inlineStr"/>
      <c r="D37" s="4" t="n"/>
      <c r="E37" s="4" t="n"/>
      <c r="F37" s="4" t="n"/>
      <c r="G37" s="5" t="n"/>
      <c r="H37" s="4" t="n"/>
      <c r="I37" s="6" t="n"/>
      <c r="J37" s="4" t="n"/>
      <c r="K37" s="4" t="n"/>
      <c r="L37" s="4" t="n"/>
      <c r="M37" s="4">
        <f>IF(OR(H37="Abgeschlossen",G37=""),"",TODAY()-G37)</f>
        <v/>
      </c>
      <c r="N37" s="4" t="inlineStr">
        <is>
          <t>PowerQuery / RISK-02</t>
        </is>
      </c>
    </row>
    <row r="38">
      <c r="A38" s="7" t="n"/>
      <c r="B38" s="7" t="inlineStr"/>
      <c r="C38" s="7" t="inlineStr"/>
      <c r="D38" s="7" t="n"/>
      <c r="E38" s="7" t="n"/>
      <c r="F38" s="7" t="n"/>
      <c r="G38" s="8" t="n"/>
      <c r="H38" s="7" t="n"/>
      <c r="I38" s="9" t="n"/>
      <c r="J38" s="7" t="n"/>
      <c r="K38" s="7" t="n"/>
      <c r="L38" s="7" t="n"/>
      <c r="M38" s="7">
        <f>IF(OR(H38="Abgeschlossen",G38=""),"",TODAY()-G38)</f>
        <v/>
      </c>
      <c r="N38" s="7" t="inlineStr">
        <is>
          <t>PowerQuery / RISK-02</t>
        </is>
      </c>
    </row>
    <row r="39">
      <c r="A39" s="4" t="n"/>
      <c r="B39" s="4" t="inlineStr"/>
      <c r="C39" s="4" t="inlineStr"/>
      <c r="D39" s="4" t="n"/>
      <c r="E39" s="4" t="n"/>
      <c r="F39" s="4" t="n"/>
      <c r="G39" s="5" t="n"/>
      <c r="H39" s="4" t="n"/>
      <c r="I39" s="6" t="n"/>
      <c r="J39" s="4" t="n"/>
      <c r="K39" s="4" t="n"/>
      <c r="L39" s="4" t="n"/>
      <c r="M39" s="4">
        <f>IF(OR(H39="Abgeschlossen",G39=""),"",TODAY()-G39)</f>
        <v/>
      </c>
      <c r="N39" s="4" t="inlineStr">
        <is>
          <t>PowerQuery / RISK-02</t>
        </is>
      </c>
    </row>
    <row r="40">
      <c r="A40" s="7" t="n"/>
      <c r="B40" s="7" t="inlineStr"/>
      <c r="C40" s="7" t="inlineStr"/>
      <c r="D40" s="7" t="n"/>
      <c r="E40" s="7" t="n"/>
      <c r="F40" s="7" t="n"/>
      <c r="G40" s="8" t="n"/>
      <c r="H40" s="7" t="n"/>
      <c r="I40" s="9" t="n"/>
      <c r="J40" s="7" t="n"/>
      <c r="K40" s="7" t="n"/>
      <c r="L40" s="7" t="n"/>
      <c r="M40" s="7">
        <f>IF(OR(H40="Abgeschlossen",G40=""),"",TODAY()-G40)</f>
        <v/>
      </c>
      <c r="N40" s="7" t="inlineStr">
        <is>
          <t>PowerQuery / RISK-02</t>
        </is>
      </c>
    </row>
    <row r="41">
      <c r="A41" s="4" t="n"/>
      <c r="B41" s="4" t="inlineStr"/>
      <c r="C41" s="4" t="inlineStr"/>
      <c r="D41" s="4" t="n"/>
      <c r="E41" s="4" t="n"/>
      <c r="F41" s="4" t="n"/>
      <c r="G41" s="5" t="n"/>
      <c r="H41" s="4" t="n"/>
      <c r="I41" s="6" t="n"/>
      <c r="J41" s="4" t="n"/>
      <c r="K41" s="4" t="n"/>
      <c r="L41" s="4" t="n"/>
      <c r="M41" s="4">
        <f>IF(OR(H41="Abgeschlossen",G41=""),"",TODAY()-G41)</f>
        <v/>
      </c>
      <c r="N41" s="4" t="inlineStr">
        <is>
          <t>PowerQuery / RISK-02</t>
        </is>
      </c>
    </row>
    <row r="42">
      <c r="A42" s="7" t="n"/>
      <c r="B42" s="7" t="inlineStr"/>
      <c r="C42" s="7" t="inlineStr"/>
      <c r="D42" s="7" t="n"/>
      <c r="E42" s="7" t="n"/>
      <c r="F42" s="7" t="n"/>
      <c r="G42" s="8" t="n"/>
      <c r="H42" s="7" t="n"/>
      <c r="I42" s="9" t="n"/>
      <c r="J42" s="7" t="n"/>
      <c r="K42" s="7" t="n"/>
      <c r="L42" s="7" t="n"/>
      <c r="M42" s="7">
        <f>IF(OR(H42="Abgeschlossen",G42=""),"",TODAY()-G42)</f>
        <v/>
      </c>
      <c r="N42" s="7" t="inlineStr">
        <is>
          <t>PowerQuery / RISK-02</t>
        </is>
      </c>
    </row>
    <row r="43">
      <c r="A43" s="4" t="n"/>
      <c r="B43" s="4" t="inlineStr"/>
      <c r="C43" s="4" t="inlineStr"/>
      <c r="D43" s="4" t="n"/>
      <c r="E43" s="4" t="n"/>
      <c r="F43" s="4" t="n"/>
      <c r="G43" s="5" t="n"/>
      <c r="H43" s="4" t="n"/>
      <c r="I43" s="6" t="n"/>
      <c r="J43" s="4" t="n"/>
      <c r="K43" s="4" t="n"/>
      <c r="L43" s="4" t="n"/>
      <c r="M43" s="4">
        <f>IF(OR(H43="Abgeschlossen",G43=""),"",TODAY()-G43)</f>
        <v/>
      </c>
      <c r="N43" s="4" t="inlineStr">
        <is>
          <t>PowerQuery / RISK-02</t>
        </is>
      </c>
    </row>
    <row r="44">
      <c r="A44" s="7" t="n"/>
      <c r="B44" s="7" t="inlineStr"/>
      <c r="C44" s="7" t="inlineStr"/>
      <c r="D44" s="7" t="n"/>
      <c r="E44" s="7" t="n"/>
      <c r="F44" s="7" t="n"/>
      <c r="G44" s="8" t="n"/>
      <c r="H44" s="7" t="n"/>
      <c r="I44" s="9" t="n"/>
      <c r="J44" s="7" t="n"/>
      <c r="K44" s="7" t="n"/>
      <c r="L44" s="7" t="n"/>
      <c r="M44" s="7">
        <f>IF(OR(H44="Abgeschlossen",G44=""),"",TODAY()-G44)</f>
        <v/>
      </c>
      <c r="N44" s="7" t="inlineStr">
        <is>
          <t>PowerQuery / RISK-02</t>
        </is>
      </c>
    </row>
    <row r="45">
      <c r="A45" s="4" t="n"/>
      <c r="B45" s="4" t="inlineStr"/>
      <c r="C45" s="4" t="inlineStr"/>
      <c r="D45" s="4" t="n"/>
      <c r="E45" s="4" t="n"/>
      <c r="F45" s="4" t="n"/>
      <c r="G45" s="5" t="n"/>
      <c r="H45" s="4" t="n"/>
      <c r="I45" s="6" t="n"/>
      <c r="J45" s="4" t="n"/>
      <c r="K45" s="4" t="n"/>
      <c r="L45" s="4" t="n"/>
      <c r="M45" s="4">
        <f>IF(OR(H45="Abgeschlossen",G45=""),"",TODAY()-G45)</f>
        <v/>
      </c>
      <c r="N45" s="4" t="inlineStr">
        <is>
          <t>PowerQuery / RISK-02</t>
        </is>
      </c>
    </row>
    <row r="46">
      <c r="A46" s="7" t="n"/>
      <c r="B46" s="7" t="inlineStr"/>
      <c r="C46" s="7" t="inlineStr"/>
      <c r="D46" s="7" t="n"/>
      <c r="E46" s="7" t="n"/>
      <c r="F46" s="7" t="n"/>
      <c r="G46" s="8" t="n"/>
      <c r="H46" s="7" t="n"/>
      <c r="I46" s="9" t="n"/>
      <c r="J46" s="7" t="n"/>
      <c r="K46" s="7" t="n"/>
      <c r="L46" s="7" t="n"/>
      <c r="M46" s="7">
        <f>IF(OR(H46="Abgeschlossen",G46=""),"",TODAY()-G46)</f>
        <v/>
      </c>
      <c r="N46" s="7" t="inlineStr">
        <is>
          <t>PowerQuery / RISK-02</t>
        </is>
      </c>
    </row>
    <row r="47">
      <c r="A47" s="4" t="n"/>
      <c r="B47" s="4" t="inlineStr"/>
      <c r="C47" s="4" t="inlineStr"/>
      <c r="D47" s="4" t="n"/>
      <c r="E47" s="4" t="n"/>
      <c r="F47" s="4" t="n"/>
      <c r="G47" s="5" t="n"/>
      <c r="H47" s="4" t="n"/>
      <c r="I47" s="6" t="n"/>
      <c r="J47" s="4" t="n"/>
      <c r="K47" s="4" t="n"/>
      <c r="L47" s="4" t="n"/>
      <c r="M47" s="4">
        <f>IF(OR(H47="Abgeschlossen",G47=""),"",TODAY()-G47)</f>
        <v/>
      </c>
      <c r="N47" s="4" t="inlineStr">
        <is>
          <t>PowerQuery / RISK-02</t>
        </is>
      </c>
    </row>
    <row r="48">
      <c r="A48" s="7" t="n"/>
      <c r="B48" s="7" t="inlineStr"/>
      <c r="C48" s="7" t="inlineStr"/>
      <c r="D48" s="7" t="n"/>
      <c r="E48" s="7" t="n"/>
      <c r="F48" s="7" t="n"/>
      <c r="G48" s="8" t="n"/>
      <c r="H48" s="7" t="n"/>
      <c r="I48" s="9" t="n"/>
      <c r="J48" s="7" t="n"/>
      <c r="K48" s="7" t="n"/>
      <c r="L48" s="7" t="n"/>
      <c r="M48" s="7">
        <f>IF(OR(H48="Abgeschlossen",G48=""),"",TODAY()-G48)</f>
        <v/>
      </c>
      <c r="N48" s="7" t="inlineStr">
        <is>
          <t>PowerQuery / RISK-02</t>
        </is>
      </c>
    </row>
    <row r="49">
      <c r="A49" s="4" t="n"/>
      <c r="B49" s="4" t="inlineStr"/>
      <c r="C49" s="4" t="inlineStr"/>
      <c r="D49" s="4" t="n"/>
      <c r="E49" s="4" t="n"/>
      <c r="F49" s="4" t="n"/>
      <c r="G49" s="5" t="n"/>
      <c r="H49" s="4" t="n"/>
      <c r="I49" s="6" t="n"/>
      <c r="J49" s="4" t="n"/>
      <c r="K49" s="4" t="n"/>
      <c r="L49" s="4" t="n"/>
      <c r="M49" s="4">
        <f>IF(OR(H49="Abgeschlossen",G49=""),"",TODAY()-G49)</f>
        <v/>
      </c>
      <c r="N49" s="4" t="inlineStr">
        <is>
          <t>PowerQuery / RISK-02</t>
        </is>
      </c>
    </row>
    <row r="50">
      <c r="A50" s="7" t="n"/>
      <c r="B50" s="7" t="inlineStr"/>
      <c r="C50" s="7" t="inlineStr"/>
      <c r="D50" s="7" t="n"/>
      <c r="E50" s="7" t="n"/>
      <c r="F50" s="7" t="n"/>
      <c r="G50" s="8" t="n"/>
      <c r="H50" s="7" t="n"/>
      <c r="I50" s="9" t="n"/>
      <c r="J50" s="7" t="n"/>
      <c r="K50" s="7" t="n"/>
      <c r="L50" s="7" t="n"/>
      <c r="M50" s="7">
        <f>IF(OR(H50="Abgeschlossen",G50=""),"",TODAY()-G50)</f>
        <v/>
      </c>
      <c r="N50" s="7" t="inlineStr">
        <is>
          <t>PowerQuery / RISK-02</t>
        </is>
      </c>
    </row>
    <row r="51">
      <c r="A51" s="4" t="n"/>
      <c r="B51" s="4" t="inlineStr"/>
      <c r="C51" s="4" t="inlineStr"/>
      <c r="D51" s="4" t="n"/>
      <c r="E51" s="4" t="n"/>
      <c r="F51" s="4" t="n"/>
      <c r="G51" s="5" t="n"/>
      <c r="H51" s="4" t="n"/>
      <c r="I51" s="6" t="n"/>
      <c r="J51" s="4" t="n"/>
      <c r="K51" s="4" t="n"/>
      <c r="L51" s="4" t="n"/>
      <c r="M51" s="4">
        <f>IF(OR(H51="Abgeschlossen",G51=""),"",TODAY()-G51)</f>
        <v/>
      </c>
      <c r="N51" s="4" t="inlineStr">
        <is>
          <t>PowerQuery / RISK-02</t>
        </is>
      </c>
    </row>
    <row r="52">
      <c r="A52" s="7" t="n"/>
      <c r="B52" s="7" t="inlineStr"/>
      <c r="C52" s="7" t="inlineStr"/>
      <c r="D52" s="7" t="n"/>
      <c r="E52" s="7" t="n"/>
      <c r="F52" s="7" t="n"/>
      <c r="G52" s="8" t="n"/>
      <c r="H52" s="7" t="n"/>
      <c r="I52" s="9" t="n"/>
      <c r="J52" s="7" t="n"/>
      <c r="K52" s="7" t="n"/>
      <c r="L52" s="7" t="n"/>
      <c r="M52" s="7">
        <f>IF(OR(H52="Abgeschlossen",G52=""),"",TODAY()-G52)</f>
        <v/>
      </c>
      <c r="N52" s="7" t="inlineStr">
        <is>
          <t>PowerQuery / RISK-02</t>
        </is>
      </c>
    </row>
    <row r="53">
      <c r="A53" s="4" t="n"/>
      <c r="B53" s="4" t="inlineStr"/>
      <c r="C53" s="4" t="inlineStr"/>
      <c r="D53" s="4" t="n"/>
      <c r="E53" s="4" t="n"/>
      <c r="F53" s="4" t="n"/>
      <c r="G53" s="5" t="n"/>
      <c r="H53" s="4" t="n"/>
      <c r="I53" s="6" t="n"/>
      <c r="J53" s="4" t="n"/>
      <c r="K53" s="4" t="n"/>
      <c r="L53" s="4" t="n"/>
      <c r="M53" s="4">
        <f>IF(OR(H53="Abgeschlossen",G53=""),"",TODAY()-G53)</f>
        <v/>
      </c>
      <c r="N53" s="4" t="inlineStr">
        <is>
          <t>PowerQuery / RISK-02</t>
        </is>
      </c>
    </row>
    <row r="54">
      <c r="A54" s="7" t="n"/>
      <c r="B54" s="7" t="inlineStr"/>
      <c r="C54" s="7" t="inlineStr"/>
      <c r="D54" s="7" t="n"/>
      <c r="E54" s="7" t="n"/>
      <c r="F54" s="7" t="n"/>
      <c r="G54" s="8" t="n"/>
      <c r="H54" s="7" t="n"/>
      <c r="I54" s="9" t="n"/>
      <c r="J54" s="7" t="n"/>
      <c r="K54" s="7" t="n"/>
      <c r="L54" s="7" t="n"/>
      <c r="M54" s="7">
        <f>IF(OR(H54="Abgeschlossen",G54=""),"",TODAY()-G54)</f>
        <v/>
      </c>
      <c r="N54" s="7" t="inlineStr">
        <is>
          <t>PowerQuery / RISK-02</t>
        </is>
      </c>
    </row>
    <row r="55">
      <c r="A55" s="4" t="n"/>
      <c r="B55" s="4" t="inlineStr"/>
      <c r="C55" s="4" t="inlineStr"/>
      <c r="D55" s="4" t="n"/>
      <c r="E55" s="4" t="n"/>
      <c r="F55" s="4" t="n"/>
      <c r="G55" s="5" t="n"/>
      <c r="H55" s="4" t="n"/>
      <c r="I55" s="6" t="n"/>
      <c r="J55" s="4" t="n"/>
      <c r="K55" s="4" t="n"/>
      <c r="L55" s="4" t="n"/>
      <c r="M55" s="4">
        <f>IF(OR(H55="Abgeschlossen",G55=""),"",TODAY()-G55)</f>
        <v/>
      </c>
      <c r="N55" s="4" t="inlineStr">
        <is>
          <t>PowerQuery / RISK-02</t>
        </is>
      </c>
    </row>
    <row r="56">
      <c r="A56" s="7" t="n"/>
      <c r="B56" s="7" t="inlineStr"/>
      <c r="C56" s="7" t="inlineStr"/>
      <c r="D56" s="7" t="n"/>
      <c r="E56" s="7" t="n"/>
      <c r="F56" s="7" t="n"/>
      <c r="G56" s="8" t="n"/>
      <c r="H56" s="7" t="n"/>
      <c r="I56" s="9" t="n"/>
      <c r="J56" s="7" t="n"/>
      <c r="K56" s="7" t="n"/>
      <c r="L56" s="7" t="n"/>
      <c r="M56" s="7">
        <f>IF(OR(H56="Abgeschlossen",G56=""),"",TODAY()-G56)</f>
        <v/>
      </c>
      <c r="N56" s="7" t="inlineStr">
        <is>
          <t>PowerQuery / RISK-02</t>
        </is>
      </c>
    </row>
    <row r="57">
      <c r="A57" s="4" t="n"/>
      <c r="B57" s="4" t="inlineStr"/>
      <c r="C57" s="4" t="inlineStr"/>
      <c r="D57" s="4" t="n"/>
      <c r="E57" s="4" t="n"/>
      <c r="F57" s="4" t="n"/>
      <c r="G57" s="5" t="n"/>
      <c r="H57" s="4" t="n"/>
      <c r="I57" s="6" t="n"/>
      <c r="J57" s="4" t="n"/>
      <c r="K57" s="4" t="n"/>
      <c r="L57" s="4" t="n"/>
      <c r="M57" s="4">
        <f>IF(OR(H57="Abgeschlossen",G57=""),"",TODAY()-G57)</f>
        <v/>
      </c>
      <c r="N57" s="4" t="inlineStr">
        <is>
          <t>PowerQuery / RISK-02</t>
        </is>
      </c>
    </row>
    <row r="58">
      <c r="A58" s="7" t="n"/>
      <c r="B58" s="7" t="inlineStr"/>
      <c r="C58" s="7" t="inlineStr"/>
      <c r="D58" s="7" t="n"/>
      <c r="E58" s="7" t="n"/>
      <c r="F58" s="7" t="n"/>
      <c r="G58" s="8" t="n"/>
      <c r="H58" s="7" t="n"/>
      <c r="I58" s="9" t="n"/>
      <c r="J58" s="7" t="n"/>
      <c r="K58" s="7" t="n"/>
      <c r="L58" s="7" t="n"/>
      <c r="M58" s="7">
        <f>IF(OR(H58="Abgeschlossen",G58=""),"",TODAY()-G58)</f>
        <v/>
      </c>
      <c r="N58" s="7" t="inlineStr">
        <is>
          <t>PowerQuery / RISK-02</t>
        </is>
      </c>
    </row>
    <row r="59">
      <c r="A59" s="4" t="n"/>
      <c r="B59" s="4" t="inlineStr"/>
      <c r="C59" s="4" t="inlineStr"/>
      <c r="D59" s="4" t="n"/>
      <c r="E59" s="4" t="n"/>
      <c r="F59" s="4" t="n"/>
      <c r="G59" s="5" t="n"/>
      <c r="H59" s="4" t="n"/>
      <c r="I59" s="6" t="n"/>
      <c r="J59" s="4" t="n"/>
      <c r="K59" s="4" t="n"/>
      <c r="L59" s="4" t="n"/>
      <c r="M59" s="4">
        <f>IF(OR(H59="Abgeschlossen",G59=""),"",TODAY()-G59)</f>
        <v/>
      </c>
      <c r="N59" s="4" t="inlineStr">
        <is>
          <t>PowerQuery / RISK-02</t>
        </is>
      </c>
    </row>
    <row r="60">
      <c r="A60" s="7" t="n"/>
      <c r="B60" s="7" t="inlineStr"/>
      <c r="C60" s="7" t="inlineStr"/>
      <c r="D60" s="7" t="n"/>
      <c r="E60" s="7" t="n"/>
      <c r="F60" s="7" t="n"/>
      <c r="G60" s="8" t="n"/>
      <c r="H60" s="7" t="n"/>
      <c r="I60" s="9" t="n"/>
      <c r="J60" s="7" t="n"/>
      <c r="K60" s="7" t="n"/>
      <c r="L60" s="7" t="n"/>
      <c r="M60" s="7">
        <f>IF(OR(H60="Abgeschlossen",G60=""),"",TODAY()-G60)</f>
        <v/>
      </c>
      <c r="N60" s="7" t="inlineStr">
        <is>
          <t>PowerQuery / RISK-02</t>
        </is>
      </c>
    </row>
    <row r="61">
      <c r="A61" s="4" t="n"/>
      <c r="B61" s="4" t="inlineStr"/>
      <c r="C61" s="4" t="inlineStr"/>
      <c r="D61" s="4" t="n"/>
      <c r="E61" s="4" t="n"/>
      <c r="F61" s="4" t="n"/>
      <c r="G61" s="5" t="n"/>
      <c r="H61" s="4" t="n"/>
      <c r="I61" s="6" t="n"/>
      <c r="J61" s="4" t="n"/>
      <c r="K61" s="4" t="n"/>
      <c r="L61" s="4" t="n"/>
      <c r="M61" s="4">
        <f>IF(OR(H61="Abgeschlossen",G61=""),"",TODAY()-G61)</f>
        <v/>
      </c>
      <c r="N61" s="4" t="inlineStr">
        <is>
          <t>PowerQuery / RISK-02</t>
        </is>
      </c>
    </row>
    <row r="62">
      <c r="A62" s="7" t="n"/>
      <c r="B62" s="7" t="inlineStr"/>
      <c r="C62" s="7" t="inlineStr"/>
      <c r="D62" s="7" t="n"/>
      <c r="E62" s="7" t="n"/>
      <c r="F62" s="7" t="n"/>
      <c r="G62" s="8" t="n"/>
      <c r="H62" s="7" t="n"/>
      <c r="I62" s="9" t="n"/>
      <c r="J62" s="7" t="n"/>
      <c r="K62" s="7" t="n"/>
      <c r="L62" s="7" t="n"/>
      <c r="M62" s="7">
        <f>IF(OR(H62="Abgeschlossen",G62=""),"",TODAY()-G62)</f>
        <v/>
      </c>
      <c r="N62" s="7" t="inlineStr">
        <is>
          <t>PowerQuery / RISK-02</t>
        </is>
      </c>
    </row>
  </sheetData>
  <autoFilter ref="A12:N62"/>
  <mergeCells count="5">
    <mergeCell ref="A4:F8"/>
    <mergeCell ref="G4:N8"/>
    <mergeCell ref="A2:N2"/>
    <mergeCell ref="A11:N11"/>
    <mergeCell ref="A1:N1"/>
  </mergeCells>
  <conditionalFormatting sqref="C13:C62">
    <cfRule type="expression" priority="3" dxfId="0">
      <formula>LEFT(C13,8)="KRITISCH"</formula>
    </cfRule>
    <cfRule type="expression" priority="4" dxfId="7">
      <formula>LEFT(C13,4)="HOCH"</formula>
    </cfRule>
    <cfRule type="expression" priority="5" dxfId="4">
      <formula>LEFT(C13,6)="MITTEL"</formula>
    </cfRule>
  </conditionalFormatting>
  <conditionalFormatting sqref="G13:G62">
    <cfRule type="expression" priority="1" dxfId="0">
      <formula>AND(G13&lt;TODAY(),H13&lt;&gt;"Abgeschlossen",G13&lt;&gt;"")</formula>
    </cfRule>
  </conditionalFormatting>
  <conditionalFormatting sqref="H13:H62">
    <cfRule type="expression" priority="2" dxfId="4">
      <formula>AND(H13="Offen",M13&gt;90)</formula>
    </cfRule>
  </conditionalFormatting>
  <dataValidations count="5">
    <dataValidation sqref="D13:D62" showDropDown="0" showInputMessage="0" showErrorMessage="0" allowBlank="1" type="list">
      <formula1>"Mindern,Übertragen,Akzeptieren,Vermeiden"</formula1>
    </dataValidation>
    <dataValidation sqref="H13:H62" showDropDown="0" showInputMessage="0" showErrorMessage="0" allowBlank="1" type="list">
      <formula1>"Offen,In Arbeit,Plan,Abgeschlossen"</formula1>
    </dataValidation>
    <dataValidation sqref="F13:F62" showDropDown="0" showInputMessage="0" showErrorMessage="0" allowBlank="1" type="list">
      <formula1>"IT-Sec,ISB,Einkauf,Backup,IT,Compliance,GF"</formula1>
    </dataValidation>
    <dataValidation sqref="K13:K62" showDropDown="0" showInputMessage="0" showErrorMessage="0" allowBlank="1" type="list">
      <formula1>"[ ],[X]"</formula1>
    </dataValidation>
    <dataValidation sqref="L13:L62" showDropDown="0" showInputMessage="0" showErrorMessage="0" allowBlank="1" type="list">
      <formula1>"Prod,Alle,Web,Lieferk.,IT,Finance,HR,Cloud"</formula1>
    </dataValidation>
  </dataValidations>
  <hyperlinks>
    <hyperlink xmlns:r="http://schemas.openxmlformats.org/officeDocument/2006/relationships" ref="M10" r:id="rId1"/>
  </hyperlinks>
  <pageMargins left="0.75" right="0.75" top="1" bottom="1" header="0.5" footer="0.5"/>
  <pageSetup orientation="landscape" paperSize="8" fitToHeight="0"/>
  <headerFooter>
    <oddHeader>&amp;CRISK-03-PLAN_v1.0 | BSI 200-3_x000a_©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L27"/>
  <sheetViews>
    <sheetView showGridLines="0" workbookViewId="0">
      <pane ySplit="11" topLeftCell="A12" activePane="bottomLeft" state="frozen"/>
      <selection pane="bottomLeft" activeCell="A1" sqref="A1:L1"/>
    </sheetView>
  </sheetViews>
  <sheetFormatPr baseColWidth="10" defaultColWidth="8.83203125" defaultRowHeight="15"/>
  <cols>
    <col width="11" customWidth="1" style="20" min="1" max="1"/>
    <col width="28" customWidth="1" style="20" min="2" max="2"/>
    <col width="16" customWidth="1" style="20" min="3" max="3"/>
    <col width="14" customWidth="1" style="20" min="4" max="5"/>
    <col width="13" customWidth="1" style="20" min="6" max="6"/>
    <col width="2" customWidth="1" style="20" min="7" max="7"/>
    <col width="14" customWidth="1" style="20" min="8" max="8"/>
    <col width="10" customWidth="1" style="20" min="9" max="9"/>
    <col width="2" customWidth="1" style="20" min="10" max="10"/>
    <col width="14" customWidth="1" style="20" min="11" max="11"/>
    <col width="10" customWidth="1" style="20" min="12" max="12"/>
  </cols>
  <sheetData>
    <row r="1" ht="38" customHeight="1" s="20">
      <c r="A1" s="22" t="inlineStr">
        <is>
          <t>RISK-03-PLAN | DASHBOARD</t>
        </is>
      </c>
      <c r="B1" s="24" t="n"/>
      <c r="C1" s="24" t="n"/>
      <c r="D1" s="24" t="n"/>
      <c r="E1" s="24" t="n"/>
      <c r="F1" s="24" t="n"/>
      <c r="G1" s="24" t="n"/>
      <c r="H1" s="24" t="n"/>
      <c r="I1" s="24" t="n"/>
      <c r="J1" s="24" t="n"/>
      <c r="K1" s="24" t="n"/>
      <c r="L1" s="24" t="n"/>
    </row>
    <row r="2" ht="18" customHeight="1" s="20">
      <c r="A2" s="19" t="inlineStr">
        <is>
          <t>Dok-ID: RISK-03-PLAN · Version: 1.0 · Status: BSI-Audit-ready · Klassifizierung: Intern/Vertraulich · Gültig ab: 29.03.2026 · Review: Monatlich</t>
        </is>
      </c>
      <c r="B2" s="25" t="n"/>
      <c r="C2" s="25" t="n"/>
      <c r="D2" s="25" t="n"/>
      <c r="E2" s="25" t="n"/>
      <c r="F2" s="25" t="n"/>
      <c r="G2" s="25" t="n"/>
      <c r="H2" s="25" t="n"/>
      <c r="I2" s="25" t="n"/>
      <c r="J2" s="25" t="n"/>
      <c r="K2" s="25" t="n"/>
      <c r="L2" s="25" t="n"/>
    </row>
    <row r="4" ht="22" customHeight="1" s="20">
      <c r="A4" s="21" t="inlineStr">
        <is>
          <t>KPI-DASHBOARD</t>
        </is>
      </c>
      <c r="B4" s="33" t="n"/>
      <c r="C4" s="33" t="n"/>
      <c r="D4" s="34" t="n"/>
    </row>
    <row r="5" ht="34" customHeight="1" s="20">
      <c r="A5" s="3" t="inlineStr">
        <is>
          <t>Metrik</t>
        </is>
      </c>
      <c r="B5" s="3" t="inlineStr">
        <is>
          <t>Ziel</t>
        </is>
      </c>
      <c r="C5" s="3" t="inlineStr">
        <is>
          <t>Aktuell</t>
        </is>
      </c>
      <c r="D5" s="3" t="inlineStr">
        <is>
          <t>Trend</t>
        </is>
      </c>
    </row>
    <row r="6" ht="26" customHeight="1" s="20">
      <c r="A6" s="4" t="inlineStr">
        <is>
          <t>Offene KRITISCH</t>
        </is>
      </c>
      <c r="B6" s="4" t="inlineStr">
        <is>
          <t>0</t>
        </is>
      </c>
      <c r="C6" s="4">
        <f>COUNTIFS(HAUPTTABELLE!$C$13:$C$62,"KRITISCH*",HAUPTTABELLE!$H$13:$H$62,"&lt;&gt;Abgeschlossen")</f>
        <v/>
      </c>
      <c r="D6" s="4" t="inlineStr">
        <is>
          <t>Beobachten</t>
        </is>
      </c>
    </row>
    <row r="7">
      <c r="A7" s="7" t="inlineStr">
        <is>
          <t>Überfällige</t>
        </is>
      </c>
      <c r="B7" s="7" t="inlineStr">
        <is>
          <t>0</t>
        </is>
      </c>
      <c r="C7" s="7">
        <f>COUNTIFS(HAUPTTABELLE!$G$13:$G$62,"&lt;"&amp;TODAY(),HAUPTTABELLE!$H$13:$H$62,"&lt;&gt;Abgeschlossen")</f>
        <v/>
      </c>
      <c r="D7" s="7" t="inlineStr">
        <is>
          <t>OK</t>
        </is>
      </c>
    </row>
    <row r="8" ht="26" customHeight="1" s="20">
      <c r="A8" s="4" t="inlineStr">
        <is>
          <t>Budgetverbrauch</t>
        </is>
      </c>
      <c r="B8" s="4" t="inlineStr">
        <is>
          <t>80%</t>
        </is>
      </c>
      <c r="C8" s="4">
        <f>SUM(HAUPTTABELLE!$I$13:$I$62)</f>
        <v/>
      </c>
      <c r="D8" s="4" t="inlineStr">
        <is>
          <t>OK</t>
        </is>
      </c>
    </row>
    <row r="9" ht="26" customHeight="1" s="20">
      <c r="A9" s="7" t="inlineStr">
        <is>
          <t>Wirksamkeits-Tests</t>
        </is>
      </c>
      <c r="B9" s="7" t="inlineStr">
        <is>
          <t>100%</t>
        </is>
      </c>
      <c r="C9" s="10">
        <f>COUNTIF(WIRKSAMKEIT!$E$13:$E$30,"[X]")/COUNTA(WIRKSAMKEIT!$A$13:$A$30)</f>
        <v/>
      </c>
      <c r="D9" s="7" t="inlineStr">
        <is>
          <t>Kritisch</t>
        </is>
      </c>
    </row>
    <row r="11" ht="22" customHeight="1" s="20">
      <c r="A11" s="21" t="inlineStr">
        <is>
          <t>TOP-10 OFFEN / IN ARBEIT</t>
        </is>
      </c>
      <c r="B11" s="33" t="n"/>
      <c r="C11" s="33" t="n"/>
      <c r="D11" s="33" t="n"/>
      <c r="E11" s="33" t="n"/>
      <c r="F11" s="34" t="n"/>
      <c r="H11" s="21" t="inlineStr">
        <is>
          <t>AUSWERTUNG LEVEL / OWNER / ABTEILUNG</t>
        </is>
      </c>
      <c r="I11" s="33" t="n"/>
      <c r="J11" s="33" t="n"/>
      <c r="K11" s="33" t="n"/>
      <c r="L11" s="34" t="n"/>
    </row>
    <row r="12" ht="34" customHeight="1" s="20">
      <c r="A12" s="3" t="inlineStr">
        <is>
          <t>RISK-ID</t>
        </is>
      </c>
      <c r="B12" s="3" t="inlineStr">
        <is>
          <t>Risiko</t>
        </is>
      </c>
      <c r="C12" s="3" t="inlineStr">
        <is>
          <t>Level</t>
        </is>
      </c>
      <c r="D12" s="3" t="inlineStr">
        <is>
          <t>Owner</t>
        </is>
      </c>
      <c r="E12" s="3" t="inlineStr">
        <is>
          <t>Status</t>
        </is>
      </c>
      <c r="F12" s="3" t="inlineStr">
        <is>
          <t>Frist</t>
        </is>
      </c>
      <c r="H12" s="11" t="inlineStr">
        <is>
          <t>Level</t>
        </is>
      </c>
      <c r="I12" s="11" t="inlineStr">
        <is>
          <t>Anzahl</t>
        </is>
      </c>
      <c r="K12" s="11" t="inlineStr">
        <is>
          <t>Status</t>
        </is>
      </c>
      <c r="L12" s="11" t="inlineStr">
        <is>
          <t>Anzahl</t>
        </is>
      </c>
    </row>
    <row r="13">
      <c r="A13" s="4" t="n"/>
      <c r="B13" s="4" t="n"/>
      <c r="C13" s="4" t="n"/>
      <c r="D13" s="4" t="n"/>
      <c r="E13" s="4" t="n"/>
      <c r="F13" s="4" t="n"/>
      <c r="G13" s="4" t="n"/>
      <c r="H13" s="4" t="inlineStr">
        <is>
          <t>KRITISCH</t>
        </is>
      </c>
      <c r="I13" s="4">
        <f>COUNTIF(HAUPTTABELLE!$C$13:$C$62,"KRITISCH*")</f>
        <v/>
      </c>
      <c r="J13" s="4" t="n"/>
      <c r="K13" s="4" t="inlineStr">
        <is>
          <t>Offen</t>
        </is>
      </c>
      <c r="L13" s="4">
        <f>COUNTIF(HAUPTTABELLE!$H$13:$H$62,"Offen")</f>
        <v/>
      </c>
    </row>
    <row r="14">
      <c r="A14" s="7" t="n"/>
      <c r="B14" s="7" t="n"/>
      <c r="C14" s="7" t="n"/>
      <c r="D14" s="7" t="n"/>
      <c r="E14" s="7" t="n"/>
      <c r="F14" s="7" t="n"/>
      <c r="G14" s="7" t="n"/>
      <c r="H14" s="7" t="inlineStr">
        <is>
          <t>HOCH</t>
        </is>
      </c>
      <c r="I14" s="7">
        <f>COUNTIF(HAUPTTABELLE!$C$13:$C$62,"HOCH*")</f>
        <v/>
      </c>
      <c r="J14" s="7" t="n"/>
      <c r="K14" s="7" t="inlineStr">
        <is>
          <t>In Arbeit</t>
        </is>
      </c>
      <c r="L14" s="7">
        <f>COUNTIF(HAUPTTABELLE!$H$13:$H$62,"In Arbeit")</f>
        <v/>
      </c>
    </row>
    <row r="15">
      <c r="A15" s="4" t="n"/>
      <c r="B15" s="4" t="n"/>
      <c r="C15" s="4" t="n"/>
      <c r="D15" s="4" t="n"/>
      <c r="E15" s="4" t="n"/>
      <c r="F15" s="4" t="n"/>
      <c r="G15" s="4" t="n"/>
      <c r="H15" s="4" t="inlineStr">
        <is>
          <t>MITTEL</t>
        </is>
      </c>
      <c r="I15" s="4">
        <f>COUNTIF(HAUPTTABELLE!$C$13:$C$62,"MITTEL*")</f>
        <v/>
      </c>
      <c r="J15" s="4" t="n"/>
      <c r="K15" s="4" t="inlineStr">
        <is>
          <t>Plan</t>
        </is>
      </c>
      <c r="L15" s="4">
        <f>COUNTIF(HAUPTTABELLE!$H$13:$H$62,"Plan")</f>
        <v/>
      </c>
    </row>
    <row r="16">
      <c r="A16" s="7" t="n"/>
      <c r="B16" s="7" t="n"/>
      <c r="C16" s="7" t="n"/>
      <c r="D16" s="7" t="n"/>
      <c r="E16" s="7" t="n"/>
      <c r="F16" s="7" t="n"/>
      <c r="G16" s="7" t="n"/>
      <c r="H16" s="7" t="inlineStr">
        <is>
          <t>NIEDRIG</t>
        </is>
      </c>
      <c r="I16" s="7">
        <f>COUNTIF(HAUPTTABELLE!$C$13:$C$62,"NIEDRIG*")</f>
        <v/>
      </c>
      <c r="J16" s="7" t="n"/>
      <c r="K16" s="7" t="inlineStr">
        <is>
          <t>Abgeschlossen</t>
        </is>
      </c>
      <c r="L16" s="7">
        <f>COUNTIF(HAUPTTABELLE!$H$13:$H$62,"Abgeschlossen")</f>
        <v/>
      </c>
    </row>
    <row r="27" ht="117" customHeight="1" s="20">
      <c r="H27" s="12" t="inlineStr">
        <is>
          <t>Pivot / Analyse-Hinweis</t>
        </is>
      </c>
      <c r="I27" s="13" t="inlineStr">
        <is>
          <t>Offen pro Level / Owner / Abteilung über Filter und Sortierung in HAUPTTABELLE nutzbar.</t>
        </is>
      </c>
    </row>
  </sheetData>
  <autoFilter ref="A12:L16"/>
  <mergeCells count="5">
    <mergeCell ref="A2:L2"/>
    <mergeCell ref="A11:F11"/>
    <mergeCell ref="H11:L11"/>
    <mergeCell ref="A4:D4"/>
    <mergeCell ref="A1:L1"/>
  </mergeCells>
  <pageMargins left="0.75" right="0.75" top="1" bottom="1" header="0.5" footer="0.5"/>
  <pageSetup orientation="landscape" paperSize="8" fitToHeight="0"/>
  <headerFooter>
    <oddHeader>&amp;CRISK-03-PLAN_v1.0 | BSI 200-3_x000a_© Oliver Khosla · khosla-compliance · Alle Rechte vorbehalten</oddHeader>
    <oddFooter>&amp;CSeite &amp;P/4 | Audit: 29.03.2026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28"/>
  <sheetViews>
    <sheetView showGridLines="0" workbookViewId="0">
      <pane ySplit="10" topLeftCell="A11" activePane="bottomLeft" state="frozen"/>
      <selection pane="bottomLeft" activeCell="A1" sqref="A1:H1"/>
    </sheetView>
  </sheetViews>
  <sheetFormatPr baseColWidth="10" defaultColWidth="8.83203125" defaultRowHeight="15"/>
  <cols>
    <col width="18" customWidth="1" style="20" min="1" max="1"/>
    <col width="24" customWidth="1" style="20" min="2" max="2"/>
    <col width="14" customWidth="1" style="20" min="3" max="3"/>
    <col width="20" customWidth="1" style="20" min="4" max="4"/>
    <col width="14" customWidth="1" style="20" min="5" max="5"/>
    <col width="4" customWidth="1" style="20" min="6" max="8"/>
  </cols>
  <sheetData>
    <row r="1" ht="38" customHeight="1" s="20">
      <c r="A1" s="22" t="inlineStr">
        <is>
          <t>RISK-03-PLAN | ESKALATION</t>
        </is>
      </c>
      <c r="B1" s="24" t="n"/>
      <c r="C1" s="24" t="n"/>
      <c r="D1" s="24" t="n"/>
      <c r="E1" s="24" t="n"/>
      <c r="F1" s="24" t="n"/>
      <c r="G1" s="24" t="n"/>
      <c r="H1" s="24" t="n"/>
    </row>
    <row r="2" ht="18" customHeight="1" s="20">
      <c r="A2" s="19" t="inlineStr">
        <is>
          <t>Dok-ID: RISK-03-PLAN · Version: 1.0 · Status: BSI-Audit-ready · Klassifizierung: Intern/Vertraulich · Gültig ab: 29.03.2026 · Review: Monatlich</t>
        </is>
      </c>
      <c r="B2" s="25" t="n"/>
      <c r="C2" s="25" t="n"/>
      <c r="D2" s="25" t="n"/>
      <c r="E2" s="25" t="n"/>
      <c r="F2" s="25" t="n"/>
      <c r="G2" s="25" t="n"/>
      <c r="H2" s="25" t="n"/>
    </row>
    <row r="4">
      <c r="A4" s="16" t="inlineStr">
        <is>
          <t>ZWECK
Maßnahmen-Tracking für alle bewerteten Risiken auf Basis von RISK-02-MATRIX.
BSI-Audit-Frage #1:
"Zeigen Sie den Behandlungsplan mit Ownern, Fristen und Status!"</t>
        </is>
      </c>
      <c r="B4" s="26" t="n"/>
      <c r="C4" s="26" t="n"/>
      <c r="D4" s="26" t="n"/>
      <c r="E4" s="26" t="n"/>
      <c r="F4" s="27" t="n"/>
      <c r="G4" s="18" t="inlineStr">
        <is>
          <t>NORMATIVE GRUNDLAGEN
NIS2 Art. 21(2) · BSI 200-3 Kap. 5 · BSI RISK.2 · ISO 27001 6.1.3 · ISO 31000 6.5
OHNE PLAN:
Risiken sind identifiziert, aber nicht aktiv behandelt – hoher Audit- und Governance-Mangel.</t>
        </is>
      </c>
      <c r="H4" s="27" t="n"/>
    </row>
    <row r="5">
      <c r="A5" s="28" t="n"/>
      <c r="F5" s="29" t="n"/>
      <c r="G5" s="28" t="n"/>
      <c r="H5" s="29" t="n"/>
    </row>
    <row r="6">
      <c r="A6" s="28" t="n"/>
      <c r="F6" s="29" t="n"/>
      <c r="G6" s="28" t="n"/>
      <c r="H6" s="29" t="n"/>
    </row>
    <row r="7">
      <c r="A7" s="28" t="n"/>
      <c r="F7" s="29" t="n"/>
      <c r="G7" s="28" t="n"/>
      <c r="H7" s="29" t="n"/>
    </row>
    <row r="8">
      <c r="A8" s="30" t="n"/>
      <c r="B8" s="31" t="n"/>
      <c r="C8" s="31" t="n"/>
      <c r="D8" s="31" t="n"/>
      <c r="E8" s="31" t="n"/>
      <c r="F8" s="32" t="n"/>
      <c r="G8" s="30" t="n"/>
      <c r="H8" s="32" t="n"/>
    </row>
    <row r="10" ht="22" customHeight="1" s="20">
      <c r="A10" s="21" t="inlineStr">
        <is>
          <t>ESKALATIONSLOGIK (GF-PFLICHT)</t>
        </is>
      </c>
      <c r="B10" s="33" t="n"/>
      <c r="C10" s="33" t="n"/>
      <c r="D10" s="34" t="n"/>
    </row>
    <row r="11" ht="34" customHeight="1" s="20">
      <c r="A11" s="3" t="inlineStr">
        <is>
          <t>Level</t>
        </is>
      </c>
      <c r="B11" s="3" t="inlineStr">
        <is>
          <t>Eskalation</t>
        </is>
      </c>
      <c r="C11" s="3" t="inlineStr">
        <is>
          <t>Frist</t>
        </is>
      </c>
      <c r="D11" s="3" t="inlineStr">
        <is>
          <t>Ansprechpartner</t>
        </is>
      </c>
    </row>
    <row r="12">
      <c r="A12" s="4" t="inlineStr">
        <is>
          <t>KRITISCH</t>
        </is>
      </c>
      <c r="B12" s="4" t="inlineStr">
        <is>
          <t>GF-Monatlich</t>
        </is>
      </c>
      <c r="C12" s="4" t="inlineStr">
        <is>
          <t>14 Tage</t>
        </is>
      </c>
      <c r="D12" s="4" t="inlineStr">
        <is>
          <t>GF + ISB</t>
        </is>
      </c>
    </row>
    <row r="13">
      <c r="A13" s="7" t="inlineStr">
        <is>
          <t>HOCH</t>
        </is>
      </c>
      <c r="B13" s="7" t="inlineStr">
        <is>
          <t>ISB-Review</t>
        </is>
      </c>
      <c r="C13" s="7" t="inlineStr">
        <is>
          <t>30 Tage</t>
        </is>
      </c>
      <c r="D13" s="7" t="inlineStr">
        <is>
          <t>ISB</t>
        </is>
      </c>
    </row>
    <row r="14">
      <c r="A14" s="4" t="inlineStr">
        <is>
          <t>MITTEL</t>
        </is>
      </c>
      <c r="B14" s="4" t="inlineStr">
        <is>
          <t>Abteilungsleiter</t>
        </is>
      </c>
      <c r="C14" s="4" t="inlineStr">
        <is>
          <t>90 Tage</t>
        </is>
      </c>
      <c r="D14" s="4" t="inlineStr">
        <is>
          <t>Manager</t>
        </is>
      </c>
    </row>
    <row r="15">
      <c r="A15" s="7" t="inlineStr">
        <is>
          <t>NIEDRIG</t>
        </is>
      </c>
      <c r="B15" s="7" t="inlineStr">
        <is>
          <t>Dokumentation</t>
        </is>
      </c>
      <c r="C15" s="7" t="inlineStr">
        <is>
          <t>Laufend</t>
        </is>
      </c>
      <c r="D15" s="7" t="inlineStr">
        <is>
          <t>Owner</t>
        </is>
      </c>
    </row>
    <row r="17" ht="22" customHeight="1" s="20">
      <c r="A17" s="21" t="inlineStr">
        <is>
          <t>MONATLICHE REVIEWS (PDCA)</t>
        </is>
      </c>
      <c r="B17" s="33" t="n"/>
      <c r="C17" s="33" t="n"/>
      <c r="D17" s="33" t="n"/>
      <c r="E17" s="34" t="n"/>
    </row>
    <row r="18" ht="34" customHeight="1" s="20">
      <c r="A18" s="3" t="inlineStr">
        <is>
          <t>Monat</t>
        </is>
      </c>
      <c r="B18" s="3" t="inlineStr">
        <is>
          <t>Fokus</t>
        </is>
      </c>
      <c r="C18" s="3" t="inlineStr">
        <is>
          <t>Output</t>
        </is>
      </c>
      <c r="D18" s="3" t="inlineStr">
        <is>
          <t>Review</t>
        </is>
      </c>
      <c r="E18" s="3" t="inlineStr">
        <is>
          <t>Hinweis</t>
        </is>
      </c>
    </row>
    <row r="19">
      <c r="A19" s="4" t="inlineStr">
        <is>
          <t>W1</t>
        </is>
      </c>
      <c r="B19" s="4" t="inlineStr">
        <is>
          <t>Top-5 KRITISCH</t>
        </is>
      </c>
      <c r="C19" s="4" t="inlineStr">
        <is>
          <t>ISB-Report</t>
        </is>
      </c>
      <c r="D19" s="4" t="inlineStr">
        <is>
          <t>ISB</t>
        </is>
      </c>
      <c r="E19" s="4" t="inlineStr">
        <is>
          <t>Frühe Priorisierung</t>
        </is>
      </c>
    </row>
    <row r="20" ht="26" customHeight="1" s="20">
      <c r="A20" s="7" t="inlineStr">
        <is>
          <t>W4</t>
        </is>
      </c>
      <c r="B20" s="7" t="inlineStr">
        <is>
          <t>Überfällige</t>
        </is>
      </c>
      <c r="C20" s="7" t="inlineStr">
        <is>
          <t>GF-Eskalation</t>
        </is>
      </c>
      <c r="D20" s="7" t="inlineStr">
        <is>
          <t>GF</t>
        </is>
      </c>
      <c r="E20" s="7" t="inlineStr">
        <is>
          <t>Steuerungsdruck sichern</t>
        </is>
      </c>
    </row>
    <row r="21">
      <c r="A21" s="4" t="inlineStr">
        <is>
          <t>Q</t>
        </is>
      </c>
      <c r="B21" s="4" t="inlineStr">
        <is>
          <t>Wirksamkeit</t>
        </is>
      </c>
      <c r="C21" s="4" t="inlineStr">
        <is>
          <t>KPI-Dashboard</t>
        </is>
      </c>
      <c r="D21" s="4" t="inlineStr">
        <is>
          <t>ISB + GF</t>
        </is>
      </c>
      <c r="E21" s="4" t="inlineStr">
        <is>
          <t>Restrisiko prüfen</t>
        </is>
      </c>
    </row>
    <row r="23" ht="22" customHeight="1" s="20">
      <c r="A23" s="21" t="inlineStr">
        <is>
          <t>RACI-MATRIX</t>
        </is>
      </c>
      <c r="B23" s="33" t="n"/>
      <c r="C23" s="33" t="n"/>
      <c r="D23" s="33" t="n"/>
      <c r="E23" s="34" t="n"/>
    </row>
    <row r="24" ht="34" customHeight="1" s="20">
      <c r="A24" s="3" t="inlineStr">
        <is>
          <t>Prozess</t>
        </is>
      </c>
      <c r="B24" s="3" t="inlineStr">
        <is>
          <t>Risk-Owner</t>
        </is>
      </c>
      <c r="C24" s="3" t="inlineStr">
        <is>
          <t>ISB</t>
        </is>
      </c>
      <c r="D24" s="3" t="inlineStr">
        <is>
          <t>IT-Sec</t>
        </is>
      </c>
      <c r="E24" s="3" t="inlineStr">
        <is>
          <t>GF</t>
        </is>
      </c>
    </row>
    <row r="25">
      <c r="A25" s="4" t="inlineStr">
        <is>
          <t>Maßnahmen definieren</t>
        </is>
      </c>
      <c r="B25" s="4" t="inlineStr">
        <is>
          <t>R/A</t>
        </is>
      </c>
      <c r="C25" s="4" t="inlineStr">
        <is>
          <t>A</t>
        </is>
      </c>
      <c r="D25" s="4" t="inlineStr">
        <is>
          <t>R</t>
        </is>
      </c>
      <c r="E25" s="4" t="inlineStr">
        <is>
          <t>I</t>
        </is>
      </c>
    </row>
    <row r="26">
      <c r="A26" s="7" t="inlineStr">
        <is>
          <t>Umsetzung</t>
        </is>
      </c>
      <c r="B26" s="7" t="inlineStr">
        <is>
          <t>R</t>
        </is>
      </c>
      <c r="C26" s="7" t="inlineStr">
        <is>
          <t>A</t>
        </is>
      </c>
      <c r="D26" s="7" t="inlineStr">
        <is>
          <t>R/A</t>
        </is>
      </c>
      <c r="E26" s="7" t="inlineStr">
        <is>
          <t>I</t>
        </is>
      </c>
    </row>
    <row r="27">
      <c r="A27" s="4" t="inlineStr">
        <is>
          <t>Wirksamkeitsprüfung</t>
        </is>
      </c>
      <c r="B27" s="4" t="inlineStr">
        <is>
          <t>R/A</t>
        </is>
      </c>
      <c r="C27" s="4" t="inlineStr">
        <is>
          <t>A</t>
        </is>
      </c>
      <c r="D27" s="4" t="inlineStr">
        <is>
          <t>R</t>
        </is>
      </c>
      <c r="E27" s="4" t="inlineStr">
        <is>
          <t>I</t>
        </is>
      </c>
    </row>
    <row r="28">
      <c r="A28" s="7" t="inlineStr">
        <is>
          <t>GF-Eskalation</t>
        </is>
      </c>
      <c r="B28" s="7" t="inlineStr">
        <is>
          <t>R</t>
        </is>
      </c>
      <c r="C28" s="7" t="inlineStr">
        <is>
          <t>R/A</t>
        </is>
      </c>
      <c r="D28" s="7" t="inlineStr">
        <is>
          <t>I</t>
        </is>
      </c>
      <c r="E28" s="7" t="inlineStr">
        <is>
          <t>A</t>
        </is>
      </c>
    </row>
  </sheetData>
  <autoFilter ref="A11:H28"/>
  <mergeCells count="7">
    <mergeCell ref="A4:F8"/>
    <mergeCell ref="G4:H8"/>
    <mergeCell ref="A2:H2"/>
    <mergeCell ref="A23:E23"/>
    <mergeCell ref="A1:H1"/>
    <mergeCell ref="A10:D10"/>
    <mergeCell ref="A17:E17"/>
  </mergeCells>
  <pageMargins left="0.75" right="0.75" top="1" bottom="1" header="0.5" footer="0.5"/>
  <pageSetup orientation="landscape" paperSize="8" fitToHeight="0"/>
  <headerFooter>
    <oddHeader>&amp;CRISK-03-PLAN_v1.0 | BSI 200-3_x000a_© Oliver Khosla · khosla-compliance · Alle Rechte vorbehalten</oddHeader>
    <oddFooter>&amp;CSeite &amp;P/4 | Audit: 29.03.2026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27"/>
  <sheetViews>
    <sheetView showGridLines="0" tabSelected="1" workbookViewId="0">
      <pane ySplit="10" topLeftCell="A11" activePane="bottomLeft" state="frozen"/>
      <selection pane="bottomLeft" activeCell="L4" sqref="L4"/>
    </sheetView>
  </sheetViews>
  <sheetFormatPr baseColWidth="10" defaultColWidth="8.83203125" defaultRowHeight="15"/>
  <cols>
    <col width="22" customWidth="1" style="20" min="1" max="1"/>
    <col width="18" customWidth="1" style="20" min="2" max="2"/>
    <col width="22" customWidth="1" style="20" min="3" max="3"/>
    <col width="12" customWidth="1" style="20" min="4" max="5"/>
    <col width="4" customWidth="1" style="20" min="6" max="8"/>
  </cols>
  <sheetData>
    <row r="1" ht="38" customHeight="1" s="20">
      <c r="A1" s="22" t="inlineStr">
        <is>
          <t>RISK-03-PLAN | WIRKSAMKEITSPRÜFUNG</t>
        </is>
      </c>
      <c r="B1" s="24" t="n"/>
      <c r="C1" s="24" t="n"/>
      <c r="D1" s="24" t="n"/>
      <c r="E1" s="24" t="n"/>
      <c r="F1" s="24" t="n"/>
      <c r="G1" s="24" t="n"/>
      <c r="H1" s="24" t="n"/>
    </row>
    <row r="2" ht="18" customHeight="1" s="20">
      <c r="A2" s="19" t="inlineStr">
        <is>
          <t>Dok-ID: RISK-03-PLAN · Version: 1.0 · Status: BSI-Audit-ready · Klassifizierung: Intern/Vertraulich · Gültig ab: 29.03.2026 · Review: Monatlich</t>
        </is>
      </c>
      <c r="B2" s="25" t="n"/>
      <c r="C2" s="25" t="n"/>
      <c r="D2" s="25" t="n"/>
      <c r="E2" s="25" t="n"/>
      <c r="F2" s="25" t="n"/>
      <c r="G2" s="25" t="n"/>
      <c r="H2" s="25" t="n"/>
    </row>
    <row r="4">
      <c r="A4" s="16" t="inlineStr">
        <is>
          <t>ZWECK
Maßnahmen-Tracking für alle bewerteten Risiken auf Basis von RISK-02-MATRIX.
BSI-Audit-Frage #1:
"Zeigen Sie den Behandlungsplan mit Ownern, Fristen und Status!"</t>
        </is>
      </c>
      <c r="B4" s="26" t="n"/>
      <c r="C4" s="26" t="n"/>
      <c r="D4" s="26" t="n"/>
      <c r="E4" s="26" t="n"/>
      <c r="F4" s="27" t="n"/>
      <c r="G4" s="18" t="inlineStr">
        <is>
          <t>NORMATIVE GRUNDLAGEN
NIS2 Art. 21(2) · BSI 200-3 Kap. 5 · BSI RISK.2 · ISO 27001 6.1.3 · ISO 31000 6.5
OHNE PLAN:
Risiken sind identifiziert, aber nicht aktiv behandelt – hoher Audit- und Governance-Mangel.</t>
        </is>
      </c>
      <c r="H4" s="27" t="n"/>
    </row>
    <row r="5">
      <c r="A5" s="28" t="n"/>
      <c r="F5" s="29" t="n"/>
      <c r="G5" s="28" t="n"/>
      <c r="H5" s="29" t="n"/>
    </row>
    <row r="6">
      <c r="A6" s="28" t="n"/>
      <c r="F6" s="29" t="n"/>
      <c r="G6" s="28" t="n"/>
      <c r="H6" s="29" t="n"/>
    </row>
    <row r="7">
      <c r="A7" s="28" t="n"/>
      <c r="F7" s="29" t="n"/>
      <c r="G7" s="28" t="n"/>
      <c r="H7" s="29" t="n"/>
    </row>
    <row r="8">
      <c r="A8" s="30" t="n"/>
      <c r="B8" s="31" t="n"/>
      <c r="C8" s="31" t="n"/>
      <c r="D8" s="31" t="n"/>
      <c r="E8" s="31" t="n"/>
      <c r="F8" s="32" t="n"/>
      <c r="G8" s="30" t="n"/>
      <c r="H8" s="32" t="n"/>
    </row>
    <row r="10" ht="22" customHeight="1" s="20">
      <c r="A10" s="21" t="inlineStr">
        <is>
          <t>WIRKSAMKEITSPRÜFUNG (BSI RISK.2.3)</t>
        </is>
      </c>
      <c r="B10" s="33" t="n"/>
      <c r="C10" s="33" t="n"/>
      <c r="D10" s="33" t="n"/>
      <c r="E10" s="34" t="n"/>
    </row>
    <row r="11" ht="34" customHeight="1" s="20">
      <c r="A11" s="3" t="inlineStr">
        <is>
          <t>Maßnahme</t>
        </is>
      </c>
      <c r="B11" s="3" t="inlineStr">
        <is>
          <t>KPI</t>
        </is>
      </c>
      <c r="C11" s="3" t="inlineStr">
        <is>
          <t>Testmethode</t>
        </is>
      </c>
      <c r="D11" s="3" t="inlineStr">
        <is>
          <t>Frist</t>
        </is>
      </c>
      <c r="E11" s="3" t="inlineStr">
        <is>
          <t>Ergebnis</t>
        </is>
      </c>
    </row>
    <row r="12">
      <c r="A12" s="4" t="inlineStr">
        <is>
          <t>Patch Auto</t>
        </is>
      </c>
      <c r="B12" s="4" t="inlineStr">
        <is>
          <t>95% Coverage</t>
        </is>
      </c>
      <c r="C12" s="4" t="inlineStr">
        <is>
          <t>SCCM-Report</t>
        </is>
      </c>
      <c r="D12" s="4" t="inlineStr">
        <is>
          <t>Q2/26</t>
        </is>
      </c>
      <c r="E12" s="4" t="inlineStr">
        <is>
          <t>[ ]</t>
        </is>
      </c>
    </row>
    <row r="13">
      <c r="A13" s="7" t="inlineStr">
        <is>
          <t>MFA Rollout</t>
        </is>
      </c>
      <c r="B13" s="7" t="inlineStr">
        <is>
          <t>100% Admins</t>
        </is>
      </c>
      <c r="C13" s="7" t="inlineStr">
        <is>
          <t>Okta-Report</t>
        </is>
      </c>
      <c r="D13" s="7" t="inlineStr">
        <is>
          <t>Q1/26</t>
        </is>
      </c>
      <c r="E13" s="7" t="inlineStr">
        <is>
          <t>[ ]</t>
        </is>
      </c>
    </row>
    <row r="14">
      <c r="A14" s="4" t="inlineStr">
        <is>
          <t>TLS 1.3</t>
        </is>
      </c>
      <c r="B14" s="4" t="inlineStr">
        <is>
          <t>100% Services</t>
        </is>
      </c>
      <c r="C14" s="4" t="inlineStr">
        <is>
          <t>sslyze Scan</t>
        </is>
      </c>
      <c r="D14" s="4" t="inlineStr">
        <is>
          <t>Q1/26</t>
        </is>
      </c>
      <c r="E14" s="4" t="inlineStr">
        <is>
          <t>[ ]</t>
        </is>
      </c>
    </row>
    <row r="15">
      <c r="A15" s="7" t="inlineStr">
        <is>
          <t>Backup-HA</t>
        </is>
      </c>
      <c r="B15" s="7" t="inlineStr">
        <is>
          <t>RTO &lt;4h</t>
        </is>
      </c>
      <c r="C15" s="7" t="inlineStr">
        <is>
          <t>Restore-Test</t>
        </is>
      </c>
      <c r="D15" s="7" t="inlineStr">
        <is>
          <t>Q2/26</t>
        </is>
      </c>
      <c r="E15" s="7" t="inlineStr">
        <is>
          <t>[ ]</t>
        </is>
      </c>
    </row>
    <row r="16">
      <c r="A16" s="4" t="inlineStr">
        <is>
          <t>Restrisiko-Review</t>
        </is>
      </c>
      <c r="B16" s="4" t="inlineStr">
        <is>
          <t>niedriger als Ursprung</t>
        </is>
      </c>
      <c r="C16" s="4" t="inlineStr">
        <is>
          <t>Owner-Review</t>
        </is>
      </c>
      <c r="D16" s="4" t="inlineStr">
        <is>
          <t>Q3/26</t>
        </is>
      </c>
      <c r="E16" s="4" t="inlineStr">
        <is>
          <t>[ ]</t>
        </is>
      </c>
    </row>
    <row r="18" ht="22" customHeight="1" s="20">
      <c r="A18" s="21" t="inlineStr">
        <is>
          <t>AUDIT-CHECKLISTE</t>
        </is>
      </c>
      <c r="B18" s="33" t="n"/>
      <c r="C18" s="33" t="n"/>
      <c r="D18" s="34" t="n"/>
    </row>
    <row r="19" ht="34" customHeight="1" s="20">
      <c r="A19" s="3" t="inlineStr">
        <is>
          <t>Kriterium</t>
        </is>
      </c>
      <c r="B19" s="3" t="inlineStr">
        <is>
          <t>Nachweis</t>
        </is>
      </c>
      <c r="C19" s="3" t="inlineStr">
        <is>
          <t>Status</t>
        </is>
      </c>
      <c r="D19" s="3" t="inlineStr">
        <is>
          <t>Frist</t>
        </is>
      </c>
    </row>
    <row r="20" ht="26" customHeight="1" s="20">
      <c r="A20" s="4" t="inlineStr">
        <is>
          <t>Alle HOCH/KRITISCH mit Owner/Frist</t>
        </is>
      </c>
      <c r="B20" s="4" t="inlineStr">
        <is>
          <t>RISK-03-PLAN</t>
        </is>
      </c>
      <c r="C20" s="4" t="inlineStr">
        <is>
          <t>[ ]</t>
        </is>
      </c>
      <c r="D20" s="4" t="inlineStr">
        <is>
          <t>Sofort</t>
        </is>
      </c>
    </row>
    <row r="21">
      <c r="A21" s="7" t="inlineStr">
        <is>
          <t>Eskalationslogik klar</t>
        </is>
      </c>
      <c r="B21" s="7" t="inlineStr">
        <is>
          <t>Abschnitt 3</t>
        </is>
      </c>
      <c r="C21" s="7" t="inlineStr">
        <is>
          <t>[ ]</t>
        </is>
      </c>
      <c r="D21" s="7" t="inlineStr">
        <is>
          <t>Sofort</t>
        </is>
      </c>
    </row>
    <row r="22">
      <c r="A22" s="4" t="inlineStr">
        <is>
          <t>Wirksamkeitsprüfung definiert</t>
        </is>
      </c>
      <c r="B22" s="4" t="inlineStr">
        <is>
          <t>Abschnitt 4</t>
        </is>
      </c>
      <c r="C22" s="4" t="inlineStr">
        <is>
          <t>[ ]</t>
        </is>
      </c>
      <c r="D22" s="4" t="inlineStr">
        <is>
          <t>Q</t>
        </is>
      </c>
    </row>
    <row r="23">
      <c r="A23" s="7" t="inlineStr">
        <is>
          <t>Monatliche Reviews</t>
        </is>
      </c>
      <c r="B23" s="7" t="inlineStr">
        <is>
          <t>Protokolle</t>
        </is>
      </c>
      <c r="C23" s="7" t="inlineStr">
        <is>
          <t>[ ]</t>
        </is>
      </c>
      <c r="D23" s="7" t="inlineStr">
        <is>
          <t>M</t>
        </is>
      </c>
    </row>
    <row r="24">
      <c r="A24" s="4" t="inlineStr">
        <is>
          <t>GF-Freigabe Top-10</t>
        </is>
      </c>
      <c r="B24" s="4" t="inlineStr">
        <is>
          <t>Unterschrift</t>
        </is>
      </c>
      <c r="C24" s="4" t="inlineStr">
        <is>
          <t>[ ]</t>
        </is>
      </c>
      <c r="D24" s="4" t="inlineStr">
        <is>
          <t>Sofort</t>
        </is>
      </c>
    </row>
    <row r="27">
      <c r="A27" s="14" t="inlineStr">
        <is>
          <t>Review nach 6 Monaten</t>
        </is>
      </c>
      <c r="B27" s="15" t="inlineStr">
        <is>
          <t>Restrisiko &lt; ursprünglich</t>
        </is>
      </c>
    </row>
  </sheetData>
  <autoFilter ref="A11:H27"/>
  <mergeCells count="6">
    <mergeCell ref="A4:F8"/>
    <mergeCell ref="A18:D18"/>
    <mergeCell ref="A10:E10"/>
    <mergeCell ref="A2:H2"/>
    <mergeCell ref="G4:H8"/>
    <mergeCell ref="A1:H1"/>
  </mergeCells>
  <conditionalFormatting sqref="C20:C30">
    <cfRule type="cellIs" priority="3" operator="equal" dxfId="1">
      <formula>"[X]"</formula>
    </cfRule>
    <cfRule type="cellIs" priority="4" operator="equal" dxfId="0">
      <formula>"[ ]"</formula>
    </cfRule>
  </conditionalFormatting>
  <conditionalFormatting sqref="E12:E30">
    <cfRule type="cellIs" priority="1" operator="equal" dxfId="1">
      <formula>"[X]"</formula>
    </cfRule>
    <cfRule type="cellIs" priority="2" operator="equal" dxfId="0">
      <formula>"[ ]"</formula>
    </cfRule>
  </conditionalFormatting>
  <dataValidations count="1">
    <dataValidation sqref="C20:C30 E12:E30" showDropDown="0" showInputMessage="0" showErrorMessage="0" allowBlank="1" type="list">
      <formula1>"[ ],[X]"</formula1>
    </dataValidation>
  </dataValidations>
  <pageMargins left="0.75" right="0.75" top="1" bottom="1" header="0.5" footer="0.5"/>
  <pageSetup orientation="landscape" paperSize="8" fitToHeight="0"/>
  <headerFooter>
    <oddHeader>&amp;CRISK-03-PLAN_v1.0 | BSI 200-3_x000a_© Oliver Khosla · khosla-compliance · Alle Rechte vorbehalten</oddHeader>
    <oddFooter>&amp;CSeite &amp;P/4 | Audit: 29.03.2026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de-DE</dc:language>
  <dcterms:created xsi:type="dcterms:W3CDTF">2026-03-29T14:38:33Z</dcterms:created>
  <dcterms:modified xsi:type="dcterms:W3CDTF">2026-04-02T22:54:44Z</dcterms:modified>
  <cp:lastModifiedBy>Oliver Khosla</cp:lastModifiedBy>
</cp:coreProperties>
</file>