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28800" windowHeight="17400" tabRatio="600" firstSheet="0" activeTab="0" autoFilterDateGrouping="1"/>
  </bookViews>
  <sheets>
    <sheet name="ALARM-MATRIX" sheetId="1" state="visible" r:id="rId1"/>
    <sheet name="ESKALATION" sheetId="2" state="visible" r:id="rId2"/>
    <sheet name="ON-CALL ROTATION" sheetId="3" state="visible" r:id="rId3"/>
    <sheet name="KPI-DASHBOARD" sheetId="4" state="visible" r:id="rId4"/>
  </sheets>
  <definedNames>
    <definedName name="_xlnm._FilterDatabase" localSheetId="0" hidden="1">'ALARM-MATRIX'!$A$11:$N$37</definedName>
    <definedName name="_xlnm.Print_Titles" localSheetId="0">'ALARM-MATRIX'!$1:$4</definedName>
    <definedName name="_xlnm._FilterDatabase" localSheetId="1" hidden="1">'ESKALATION'!$A$11:$J$31</definedName>
    <definedName name="_xlnm.Print_Titles" localSheetId="1">'ESKALATION'!$1:$4</definedName>
    <definedName name="_xlnm._FilterDatabase" localSheetId="2" hidden="1">'ON-CALL ROTATION'!$A$11:$J$31</definedName>
    <definedName name="_xlnm.Print_Titles" localSheetId="2">'ON-CALL ROTATION'!$1:$4</definedName>
    <definedName name="_xlnm._FilterDatabase" localSheetId="3" hidden="1">'KPI-DASHBOARD'!$A$12:$L$16</definedName>
    <definedName name="_xlnm.Print_Titles" localSheetId="3">'KPI-DASHBOARD'!$1:$4</definedName>
  </definedNames>
  <calcPr calcId="191029" fullCalcOnLoad="1" forceFullCalc="1"/>
</workbook>
</file>

<file path=xl/styles.xml><?xml version="1.0" encoding="utf-8"?>
<styleSheet xmlns="http://schemas.openxmlformats.org/spreadsheetml/2006/main">
  <numFmts count="1">
    <numFmt numFmtId="164" formatCode="dd\.mm\.yyyy\ hh:mm"/>
  </numFmts>
  <fonts count="11">
    <font>
      <name val="Calibri"/>
      <family val="2"/>
      <color theme="1"/>
      <sz val="11"/>
      <scheme val="minor"/>
    </font>
    <font>
      <name val="Arial"/>
      <family val="2"/>
      <b val="1"/>
      <color rgb="FFFFFFFF"/>
      <sz val="11"/>
    </font>
    <font>
      <name val="Arial"/>
      <family val="2"/>
      <color rgb="FFCBD5E1"/>
      <sz val="8"/>
    </font>
    <font>
      <name val="Arial"/>
      <family val="2"/>
      <color rgb="FF1E3A8A"/>
      <sz val="9"/>
    </font>
    <font>
      <name val="Arial"/>
      <family val="2"/>
      <color rgb="FF1E293B"/>
      <sz val="9"/>
    </font>
    <font>
      <name val="Arial"/>
      <family val="2"/>
      <b val="1"/>
      <color rgb="FFFFFFFF"/>
      <sz val="9"/>
    </font>
    <font>
      <name val="Arial"/>
      <family val="2"/>
      <b val="1"/>
      <color rgb="FFFFFFFF"/>
      <sz val="8.5"/>
    </font>
    <font>
      <name val="Arial"/>
      <family val="2"/>
      <b val="1"/>
      <color rgb="FF991B1B"/>
      <sz val="9"/>
    </font>
    <font>
      <name val="Arial"/>
      <family val="2"/>
      <b val="1"/>
      <color rgb="FF991B1B"/>
      <sz val="8.5"/>
    </font>
    <font>
      <name val="Arial"/>
      <family val="2"/>
      <color rgb="FF1E293B"/>
      <sz val="8.5"/>
    </font>
    <font>
      <name val="Calibri"/>
      <family val="2"/>
      <color theme="10"/>
      <sz val="12"/>
      <scheme val="minor"/>
    </font>
  </fonts>
  <fills count="9">
    <fill>
      <patternFill/>
    </fill>
    <fill>
      <patternFill patternType="gray125"/>
    </fill>
    <fill>
      <patternFill patternType="solid">
        <fgColor rgb="FF0C1B35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8FAFC"/>
      </patternFill>
    </fill>
    <fill>
      <patternFill patternType="solid">
        <fgColor rgb="FF475569"/>
      </patternFill>
    </fill>
    <fill>
      <patternFill patternType="solid">
        <fgColor rgb="FFFFFFFF"/>
      </patternFill>
    </fill>
    <fill>
      <patternFill patternType="solid">
        <fgColor rgb="FFFEE2E2"/>
      </patternFill>
    </fill>
  </fills>
  <borders count="14">
    <border>
      <left/>
      <right/>
      <top/>
      <bottom/>
      <diagonal/>
    </border>
    <border>
      <left/>
      <right/>
      <top style="medium">
        <color rgb="FF0C1B35"/>
      </top>
      <bottom style="medium">
        <color rgb="FF0C1B35"/>
      </bottom>
      <diagonal/>
    </border>
    <border>
      <left/>
      <right/>
      <top/>
      <bottom style="medium">
        <color rgb="FF0C1B35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medium">
        <color rgb="FF0C1B35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</borders>
  <cellStyleXfs count="2">
    <xf numFmtId="0" fontId="0" fillId="0" borderId="0"/>
    <xf numFmtId="0" fontId="10" fillId="0" borderId="0"/>
  </cellStyleXfs>
  <cellXfs count="33">
    <xf numFmtId="0" fontId="0" fillId="0" borderId="0" pivotButton="0" quotePrefix="0" xfId="0"/>
    <xf numFmtId="0" fontId="6" fillId="3" borderId="3" applyAlignment="1" pivotButton="0" quotePrefix="0" xfId="0">
      <alignment horizontal="center" vertical="center" wrapText="1"/>
    </xf>
    <xf numFmtId="0" fontId="4" fillId="5" borderId="3" applyAlignment="1" pivotButton="0" quotePrefix="0" xfId="0">
      <alignment vertical="center" wrapText="1"/>
    </xf>
    <xf numFmtId="0" fontId="4" fillId="7" borderId="3" applyAlignment="1" pivotButton="0" quotePrefix="0" xfId="0">
      <alignment vertical="center" wrapText="1"/>
    </xf>
    <xf numFmtId="0" fontId="8" fillId="8" borderId="3" applyAlignment="1" pivotButton="0" quotePrefix="0" xfId="0">
      <alignment vertical="center" wrapText="1"/>
    </xf>
    <xf numFmtId="164" fontId="4" fillId="5" borderId="3" applyAlignment="1" pivotButton="0" quotePrefix="0" xfId="0">
      <alignment vertical="center" wrapText="1"/>
    </xf>
    <xf numFmtId="0" fontId="10" fillId="0" borderId="0" pivotButton="0" quotePrefix="0" xfId="1"/>
    <xf numFmtId="164" fontId="4" fillId="7" borderId="3" applyAlignment="1" pivotButton="0" quotePrefix="0" xfId="0">
      <alignment vertical="center" wrapText="1"/>
    </xf>
    <xf numFmtId="0" fontId="4" fillId="5" borderId="3" applyAlignment="1" pivotButton="0" quotePrefix="0" xfId="1">
      <alignment vertical="center" wrapText="1"/>
    </xf>
    <xf numFmtId="0" fontId="4" fillId="7" borderId="3" applyAlignment="1" pivotButton="0" quotePrefix="0" xfId="1">
      <alignment vertical="center" wrapText="1"/>
    </xf>
    <xf numFmtId="0" fontId="6" fillId="3" borderId="3" applyAlignment="1" pivotButton="0" quotePrefix="0" xfId="0">
      <alignment horizontal="center" vertical="center"/>
    </xf>
    <xf numFmtId="0" fontId="9" fillId="7" borderId="3" applyAlignment="1" pivotButton="0" quotePrefix="0" xfId="0">
      <alignment vertical="center" wrapText="1"/>
    </xf>
    <xf numFmtId="0" fontId="3" fillId="4" borderId="3" applyAlignment="1" pivotButton="0" quotePrefix="0" xfId="0">
      <alignment vertical="top" wrapText="1"/>
    </xf>
    <xf numFmtId="0" fontId="0" fillId="0" borderId="3" pivotButton="0" quotePrefix="0" xfId="0"/>
    <xf numFmtId="0" fontId="5" fillId="6" borderId="3" applyAlignment="1" pivotButton="0" quotePrefix="0" xfId="0">
      <alignment vertical="center"/>
    </xf>
    <xf numFmtId="0" fontId="7" fillId="8" borderId="3" applyAlignment="1" pivotButton="0" quotePrefix="0" xfId="0">
      <alignment vertical="center"/>
    </xf>
    <xf numFmtId="0" fontId="0" fillId="0" borderId="0" pivotButton="0" quotePrefix="0" xfId="0"/>
    <xf numFmtId="0" fontId="4" fillId="5" borderId="3" applyAlignment="1" pivotButton="0" quotePrefix="0" xfId="0">
      <alignment vertical="top" wrapText="1"/>
    </xf>
    <xf numFmtId="0" fontId="2" fillId="3" borderId="2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2" fontId="4" fillId="5" borderId="3" applyAlignment="1" pivotButton="0" quotePrefix="0" xfId="0">
      <alignment vertical="center" wrapText="1"/>
    </xf>
    <xf numFmtId="2" fontId="4" fillId="7" borderId="3" applyAlignment="1" pivotButton="0" quotePrefix="0" xfId="0">
      <alignment vertical="center" wrapText="1"/>
    </xf>
    <xf numFmtId="0" fontId="0" fillId="0" borderId="1" pivotButton="0" quotePrefix="0" xfId="0"/>
    <xf numFmtId="0" fontId="0" fillId="0" borderId="2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6" pivotButton="0" quotePrefix="0" xfId="0"/>
    <xf numFmtId="0" fontId="0" fillId="0" borderId="7" pivotButton="0" quotePrefix="0" xfId="0"/>
  </cellXfs>
  <cellStyles count="2">
    <cellStyle name="Standard" xfId="0" builtinId="0"/>
    <cellStyle name="Link" xfId="1" builtinId="8"/>
  </cellStyles>
  <dxfs count="4"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A3412"/>
        <sz val="9"/>
      </font>
      <fill>
        <patternFill patternType="solid">
          <fgColor rgb="FFFFF7ED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Alarme pro Priority</a:t>
            </a:r>
          </a:p>
        </rich>
      </tx>
      <overlay val="1"/>
    </title>
    <plotArea>
      <layout/>
      <pieChart>
        <varyColors val="1"/>
        <ser>
          <idx val="0"/>
          <order val="0"/>
          <tx>
            <strRef>
              <f>'KPI-DASHBOARD'!$B$12</f>
              <strCache>
                <ptCount val="1"/>
                <pt idx="0">
                  <v>Anzahl</v>
                </pt>
              </strCache>
            </strRef>
          </tx>
          <spPr>
            <a:ln>
              <a:prstDash val="solid"/>
            </a:ln>
          </spPr>
          <cat>
            <strRef>
              <f>'KPI-DASHBOARD'!$A$13:$A$16</f>
              <strCache>
                <ptCount val="4"/>
                <pt idx="0">
                  <v>P1</v>
                </pt>
                <pt idx="1">
                  <v>P2</v>
                </pt>
                <pt idx="2">
                  <v>P3</v>
                </pt>
                <pt idx="3">
                  <v>P4</v>
                </pt>
              </strCache>
            </strRef>
          </cat>
          <val>
            <numRef>
              <f>'KPI-DASHBOARD'!$B$13:$B$16</f>
              <numCache>
                <formatCode>General</formatCode>
                <ptCount val="4"/>
                <pt idx="0">
                  <v>3</v>
                </pt>
                <pt idx="1">
                  <v>3</v>
                </pt>
                <pt idx="2">
                  <v>4</v>
                </pt>
                <pt idx="3">
                  <v>2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  <firstSliceAng val="0"/>
      </pieChart>
    </plotArea>
    <legend>
      <legendPos val="r"/>
      <overlay val="1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Statusverteilung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'KPI-DASHBOARD'!$D$12</f>
              <strCache>
                <ptCount val="1"/>
                <pt idx="0">
                  <v>Anzahl</v>
                </pt>
              </strCache>
            </strRef>
          </tx>
          <spPr>
            <a:ln>
              <a:prstDash val="solid"/>
            </a:ln>
          </spPr>
          <invertIfNegative val="1"/>
          <cat>
            <strRef>
              <f>'KPI-DASHBOARD'!$C$13:$C$15</f>
              <strCache>
                <ptCount val="3"/>
                <pt idx="0">
                  <v>Neu</v>
                </pt>
                <pt idx="1">
                  <v>Offen</v>
                </pt>
                <pt idx="2">
                  <v>Geschlossen</v>
                </pt>
              </strCache>
            </strRef>
          </cat>
          <val>
            <numRef>
              <f>'KPI-DASHBOARD'!$D$13:$D$15</f>
              <numCache>
                <formatCode>General</formatCode>
                <ptCount val="3"/>
                <pt idx="0">
                  <v>0</v>
                </pt>
                <pt idx="1">
                  <v>0</v>
                </pt>
                <pt idx="2">
                  <v>12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Anzahl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5</row>
      <rowOff>0</rowOff>
    </from>
    <ext cx="288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19</row>
      <rowOff>0</rowOff>
    </from>
    <ext cx="2880000" cy="252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pagerduty.com/" TargetMode="External" Id="rId1" /><Relationship Type="http://schemas.openxmlformats.org/officeDocument/2006/relationships/hyperlink" Target="https://slack.com/" TargetMode="External" Id="rId2" /><Relationship Type="http://schemas.openxmlformats.org/officeDocument/2006/relationships/hyperlink" Target="https://pagerduty.com/" TargetMode="External" Id="rId3" /><Relationship Type="http://schemas.openxmlformats.org/officeDocument/2006/relationships/hyperlink" Target="https://slack.com/" TargetMode="External" Id="rId4" /><Relationship Type="http://schemas.openxmlformats.org/officeDocument/2006/relationships/hyperlink" Target="https://pagerduty.com/" TargetMode="External" Id="rId5" /><Relationship Type="http://schemas.openxmlformats.org/officeDocument/2006/relationships/hyperlink" Target="https://slack.com/" TargetMode="External" Id="rId6" /><Relationship Type="http://schemas.openxmlformats.org/officeDocument/2006/relationships/hyperlink" Target="https://pagerduty.com/" TargetMode="External" Id="rId7" /><Relationship Type="http://schemas.openxmlformats.org/officeDocument/2006/relationships/hyperlink" Target="https://slack.com/" TargetMode="External" Id="rId8" /><Relationship Type="http://schemas.openxmlformats.org/officeDocument/2006/relationships/hyperlink" Target="https://pagerduty.com/" TargetMode="External" Id="rId9" /><Relationship Type="http://schemas.openxmlformats.org/officeDocument/2006/relationships/hyperlink" Target="https://slack.com/" TargetMode="External" Id="rId10" /><Relationship Type="http://schemas.openxmlformats.org/officeDocument/2006/relationships/hyperlink" Target="https://pagerduty.com/" TargetMode="External" Id="rId11" /><Relationship Type="http://schemas.openxmlformats.org/officeDocument/2006/relationships/hyperlink" Target="https://slack.com/" TargetMode="External" Id="rId12" /><Relationship Type="http://schemas.openxmlformats.org/officeDocument/2006/relationships/hyperlink" Target="https://pagerduty.com/" TargetMode="External" Id="rId13" /><Relationship Type="http://schemas.openxmlformats.org/officeDocument/2006/relationships/hyperlink" Target="https://slack.com/" TargetMode="External" Id="rId14" /><Relationship Type="http://schemas.openxmlformats.org/officeDocument/2006/relationships/hyperlink" Target="https://pagerduty.com/" TargetMode="External" Id="rId15" /><Relationship Type="http://schemas.openxmlformats.org/officeDocument/2006/relationships/hyperlink" Target="https://slack.com/" TargetMode="External" Id="rId16" /><Relationship Type="http://schemas.openxmlformats.org/officeDocument/2006/relationships/hyperlink" Target="https://pagerduty.com/" TargetMode="External" Id="rId17" /><Relationship Type="http://schemas.openxmlformats.org/officeDocument/2006/relationships/hyperlink" Target="https://slack.com/" TargetMode="External" Id="rId18" /><Relationship Type="http://schemas.openxmlformats.org/officeDocument/2006/relationships/hyperlink" Target="https://pagerduty.com/" TargetMode="External" Id="rId19" /><Relationship Type="http://schemas.openxmlformats.org/officeDocument/2006/relationships/hyperlink" Target="https://slack.com/" TargetMode="External" Id="rId20" /><Relationship Type="http://schemas.openxmlformats.org/officeDocument/2006/relationships/hyperlink" Target="https://pagerduty.com/" TargetMode="External" Id="rId21" /><Relationship Type="http://schemas.openxmlformats.org/officeDocument/2006/relationships/hyperlink" Target="https://slack.com/" TargetMode="External" Id="rId22" /><Relationship Type="http://schemas.openxmlformats.org/officeDocument/2006/relationships/hyperlink" Target="https://pagerduty.com/" TargetMode="External" Id="rId23" /><Relationship Type="http://schemas.openxmlformats.org/officeDocument/2006/relationships/hyperlink" Target="https://slack.com/" TargetMode="External" Id="rId24" /></Relationships>
</file>

<file path=xl/worksheets/_rels/sheet3.xml.rels><Relationships xmlns="http://schemas.openxmlformats.org/package/2006/relationships"><Relationship Type="http://schemas.openxmlformats.org/officeDocument/2006/relationships/hyperlink" Target="https://calendar.google.com/" TargetMode="External" Id="rId1" /><Relationship Type="http://schemas.openxmlformats.org/officeDocument/2006/relationships/hyperlink" Target="https://calendar.google.com/" TargetMode="External" Id="rId2" /><Relationship Type="http://schemas.openxmlformats.org/officeDocument/2006/relationships/hyperlink" Target="https://calendar.google.com/" TargetMode="External" Id="rId3" /><Relationship Type="http://schemas.openxmlformats.org/officeDocument/2006/relationships/hyperlink" Target="https://calendar.google.com/" TargetMode="External" Id="rId4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37"/>
  <sheetViews>
    <sheetView showGridLines="0" tabSelected="1" workbookViewId="0">
      <selection activeCell="A1" sqref="A1:N1"/>
    </sheetView>
  </sheetViews>
  <sheetFormatPr baseColWidth="10" defaultColWidth="8.83203125" defaultRowHeight="15"/>
  <cols>
    <col width="11" customWidth="1" style="16" min="1" max="1"/>
    <col width="22" customWidth="1" style="16" min="2" max="2"/>
    <col width="8" customWidth="1" style="16" min="3" max="3"/>
    <col width="16" customWidth="1" style="16" min="4" max="5"/>
    <col width="11" customWidth="1" style="16" min="6" max="6"/>
    <col width="14" customWidth="1" style="16" min="7" max="8"/>
    <col width="12" customWidth="1" style="16" min="9" max="10"/>
    <col width="16" customWidth="1" style="16" min="11" max="11"/>
    <col width="12" customWidth="1" style="16" min="12" max="12"/>
    <col width="16" customWidth="1" style="16" min="13" max="14"/>
  </cols>
  <sheetData>
    <row r="1" ht="38" customHeight="1" s="16">
      <c r="A1" s="19" t="inlineStr">
        <is>
          <t>ALARM- &amp; ESKALATIONSMATRIX · BSI MON.2 / NIS2 Art. 21(2)(b)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  <c r="K1" s="22" t="n"/>
      <c r="L1" s="22" t="n"/>
      <c r="M1" s="22" t="n"/>
      <c r="N1" s="22" t="n"/>
    </row>
    <row r="2" ht="18" customHeight="1" s="16">
      <c r="A2" s="18" t="inlineStr">
        <is>
          <t>Dok-ID: MON-02-ALERTS · Version: 1.0 · Status: BSI-Audit-ready · Klassifizierung: Intern/Vertraulich · Gültig ab: 29.03.2026 · Review: Quartalsweise</t>
        </is>
      </c>
      <c r="B2" s="23" t="n"/>
      <c r="C2" s="23" t="n"/>
      <c r="D2" s="23" t="n"/>
      <c r="E2" s="23" t="n"/>
      <c r="F2" s="23" t="n"/>
      <c r="G2" s="23" t="n"/>
      <c r="H2" s="23" t="n"/>
      <c r="I2" s="23" t="n"/>
      <c r="J2" s="23" t="n"/>
      <c r="K2" s="23" t="n"/>
      <c r="L2" s="23" t="n"/>
      <c r="M2" s="23" t="n"/>
      <c r="N2" s="23" t="n"/>
    </row>
    <row r="4">
      <c r="A4" s="12" t="inlineStr">
        <is>
          <t>ZWECK
Automatische Erkennung und priorisierte Eskalation sicherheitsrelevanter Ereignisse gemäß BSI MON.2 und NIS2.
BSI-Audit-Frage #1:
"Zeigen Sie Alarmregeln und Eskalationswege!"</t>
        </is>
      </c>
      <c r="B4" s="24" t="n"/>
      <c r="C4" s="24" t="n"/>
      <c r="D4" s="24" t="n"/>
      <c r="E4" s="24" t="n"/>
      <c r="F4" s="25" t="n"/>
      <c r="G4" s="17" t="inlineStr">
        <is>
          <t>NORMATIVE GRUNDLAGEN
NIS2 Art. 21(2)(b) · BSI MON.2.1 · BSI 200-2 Kap. 7 · ISO 27001 A.16.1.4
OHNE ALERTS:
Angriffe bleiben unerkannt, Eskalationen verzögern sich und Meldepflichten werden gefährdet.</t>
        </is>
      </c>
      <c r="H4" s="24" t="n"/>
      <c r="I4" s="24" t="n"/>
      <c r="J4" s="24" t="n"/>
      <c r="K4" s="24" t="n"/>
      <c r="L4" s="24" t="n"/>
      <c r="M4" s="24" t="n"/>
      <c r="N4" s="25" t="n"/>
    </row>
    <row r="5">
      <c r="A5" s="26" t="n"/>
      <c r="F5" s="27" t="n"/>
      <c r="G5" s="26" t="n"/>
      <c r="N5" s="27" t="n"/>
    </row>
    <row r="6">
      <c r="A6" s="26" t="n"/>
      <c r="F6" s="27" t="n"/>
      <c r="G6" s="26" t="n"/>
      <c r="N6" s="27" t="n"/>
    </row>
    <row r="7">
      <c r="A7" s="26" t="n"/>
      <c r="F7" s="27" t="n"/>
      <c r="G7" s="26" t="n"/>
      <c r="N7" s="27" t="n"/>
    </row>
    <row r="8">
      <c r="A8" s="28" t="n"/>
      <c r="B8" s="29" t="n"/>
      <c r="C8" s="29" t="n"/>
      <c r="D8" s="29" t="n"/>
      <c r="E8" s="29" t="n"/>
      <c r="F8" s="30" t="n"/>
      <c r="G8" s="28" t="n"/>
      <c r="H8" s="29" t="n"/>
      <c r="I8" s="29" t="n"/>
      <c r="J8" s="29" t="n"/>
      <c r="K8" s="29" t="n"/>
      <c r="L8" s="29" t="n"/>
      <c r="M8" s="29" t="n"/>
      <c r="N8" s="30" t="n"/>
    </row>
    <row r="10" ht="22" customHeight="1" s="16">
      <c r="A10" s="14" t="inlineStr">
        <is>
          <t>ALARM-SCHWELLWERTE (P1-P4)</t>
        </is>
      </c>
      <c r="B10" s="31" t="n"/>
      <c r="C10" s="31" t="n"/>
      <c r="D10" s="31" t="n"/>
      <c r="E10" s="31" t="n"/>
      <c r="F10" s="32" t="n"/>
    </row>
    <row r="11" ht="34" customHeight="1" s="16">
      <c r="A11" s="1" t="inlineStr">
        <is>
          <t>Event</t>
        </is>
      </c>
      <c r="B11" s="1" t="inlineStr">
        <is>
          <t>Severity</t>
        </is>
      </c>
      <c r="C11" s="1" t="inlineStr">
        <is>
          <t>Threshold</t>
        </is>
      </c>
      <c r="D11" s="1" t="inlineStr">
        <is>
          <t>Tool</t>
        </is>
      </c>
      <c r="E11" s="1" t="inlineStr">
        <is>
          <t>Alert</t>
        </is>
      </c>
      <c r="F11" s="1" t="inlineStr">
        <is>
          <t>Eskalation</t>
        </is>
      </c>
    </row>
    <row r="12" ht="39" customHeight="1" s="16">
      <c r="A12" s="2" t="inlineStr">
        <is>
          <t>Critical</t>
        </is>
      </c>
      <c r="B12" s="2" t="inlineStr">
        <is>
          <t>P1</t>
        </is>
      </c>
      <c r="C12" s="2" t="inlineStr">
        <is>
          <t>Login Fail &gt;10/min</t>
        </is>
      </c>
      <c r="D12" s="2" t="inlineStr">
        <is>
          <t>SIEM / Zabbix</t>
        </is>
      </c>
      <c r="E12" s="2" t="inlineStr">
        <is>
          <t>PagerDuty</t>
        </is>
      </c>
      <c r="F12" s="2" t="inlineStr">
        <is>
          <t>GF + ISB</t>
        </is>
      </c>
    </row>
    <row r="13" ht="39" customHeight="1" s="16">
      <c r="A13" s="3" t="inlineStr">
        <is>
          <t>High</t>
        </is>
      </c>
      <c r="B13" s="3" t="inlineStr">
        <is>
          <t>P2</t>
        </is>
      </c>
      <c r="C13" s="3" t="inlineStr">
        <is>
          <t>Traffic Spike &gt;300%</t>
        </is>
      </c>
      <c r="D13" s="3" t="inlineStr">
        <is>
          <t>WAF / Zabbix</t>
        </is>
      </c>
      <c r="E13" s="3" t="inlineStr">
        <is>
          <t>Slack + Mail</t>
        </is>
      </c>
      <c r="F13" s="3" t="inlineStr">
        <is>
          <t>ISB (30min)</t>
        </is>
      </c>
    </row>
    <row r="14" ht="39" customHeight="1" s="16">
      <c r="A14" s="2" t="inlineStr">
        <is>
          <t>Medium</t>
        </is>
      </c>
      <c r="B14" s="2" t="inlineStr">
        <is>
          <t>P3</t>
        </is>
      </c>
      <c r="C14" s="2" t="inlineStr">
        <is>
          <t>CPU &gt;90% &gt;15min</t>
        </is>
      </c>
      <c r="D14" s="2" t="inlineStr">
        <is>
          <t>Zabbix</t>
        </is>
      </c>
      <c r="E14" s="2" t="inlineStr">
        <is>
          <t>Teams</t>
        </is>
      </c>
      <c r="F14" s="2" t="inlineStr">
        <is>
          <t>IT-Lead (2h)</t>
        </is>
      </c>
    </row>
    <row r="15" ht="39" customHeight="1" s="16">
      <c r="A15" s="3" t="inlineStr">
        <is>
          <t>Low</t>
        </is>
      </c>
      <c r="B15" s="3" t="inlineStr">
        <is>
          <t>P4</t>
        </is>
      </c>
      <c r="C15" s="3" t="inlineStr">
        <is>
          <t>Cert Expiry &lt;30T</t>
        </is>
      </c>
      <c r="D15" s="3" t="inlineStr">
        <is>
          <t>Zabbix</t>
        </is>
      </c>
      <c r="E15" s="3" t="inlineStr">
        <is>
          <t>E-Mail</t>
        </is>
      </c>
      <c r="F15" s="3" t="inlineStr">
        <is>
          <t>IT (24h)</t>
        </is>
      </c>
    </row>
    <row r="18">
      <c r="A18" s="15" t="inlineStr">
        <is>
          <t>GF-FREIGABE &amp; KENNTNISNAHME (NIS2 Art.20 Pflicht)</t>
        </is>
      </c>
      <c r="B18" s="31" t="n"/>
      <c r="C18" s="31" t="n"/>
      <c r="D18" s="31" t="n"/>
      <c r="E18" s="31" t="n"/>
      <c r="F18" s="31" t="n"/>
      <c r="G18" s="31" t="n"/>
      <c r="H18" s="31" t="n"/>
      <c r="I18" s="31" t="n"/>
      <c r="J18" s="32" t="n"/>
    </row>
    <row r="19">
      <c r="A19" s="4" t="inlineStr">
        <is>
          <t>Gültig ab:</t>
        </is>
      </c>
      <c r="B19" s="11" t="inlineStr">
        <is>
          <t>[Datum]</t>
        </is>
      </c>
      <c r="C19" s="31" t="n"/>
      <c r="D19" s="31" t="n"/>
      <c r="E19" s="31" t="n"/>
      <c r="F19" s="32" t="n"/>
      <c r="G19" s="4" t="inlineStr">
        <is>
          <t>Nächste Review:</t>
        </is>
      </c>
      <c r="H19" s="11" t="inlineStr">
        <is>
          <t>[Datum + 6 Monate]</t>
        </is>
      </c>
      <c r="I19" s="31" t="n"/>
      <c r="J19" s="32" t="n"/>
    </row>
    <row r="20" ht="26" customHeight="1" s="16">
      <c r="A20" s="4" t="inlineStr">
        <is>
          <t>ISB-Bestätigung:</t>
        </is>
      </c>
      <c r="B20" s="11" t="inlineStr">
        <is>
          <t>[Name / Datum / Unterschrift]</t>
        </is>
      </c>
      <c r="C20" s="31" t="n"/>
      <c r="D20" s="31" t="n"/>
      <c r="E20" s="31" t="n"/>
      <c r="F20" s="32" t="n"/>
      <c r="G20" s="4" t="inlineStr">
        <is>
          <t>Compliance-Check:</t>
        </is>
      </c>
      <c r="H20" s="11" t="inlineStr">
        <is>
          <t>[Name / Datum]</t>
        </is>
      </c>
      <c r="I20" s="31" t="n"/>
      <c r="J20" s="32" t="n"/>
    </row>
    <row r="21" ht="26" customHeight="1" s="16">
      <c r="A21" s="4" t="inlineStr">
        <is>
          <t>GF-Freigabe (Pflicht):</t>
        </is>
      </c>
      <c r="B21" s="11" t="inlineStr">
        <is>
          <t>[Name / Datum / Unterschrift / Stempel]</t>
        </is>
      </c>
      <c r="C21" s="31" t="n"/>
      <c r="D21" s="31" t="n"/>
      <c r="E21" s="31" t="n"/>
      <c r="F21" s="32" t="n"/>
      <c r="G21" s="4" t="inlineStr">
        <is>
          <t>Verteiler:</t>
        </is>
      </c>
      <c r="H21" s="11" t="inlineStr">
        <is>
          <t>GF · IT-Leitung · ISB · Crisis-Team · HR</t>
        </is>
      </c>
      <c r="I21" s="31" t="n"/>
      <c r="J21" s="32" t="n"/>
    </row>
    <row r="24" ht="22" customHeight="1" s="16">
      <c r="A24" s="14" t="inlineStr">
        <is>
          <t>BEISPIEL-ALARME (12 EREIGNISSE)</t>
        </is>
      </c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  <c r="K24" s="31" t="n"/>
      <c r="L24" s="31" t="n"/>
      <c r="M24" s="31" t="n"/>
      <c r="N24" s="32" t="n"/>
    </row>
    <row r="25" ht="34" customHeight="1" s="16">
      <c r="A25" s="1" t="inlineStr">
        <is>
          <t>Alert-ID</t>
        </is>
      </c>
      <c r="B25" s="1" t="inlineStr">
        <is>
          <t>Event</t>
        </is>
      </c>
      <c r="C25" s="1" t="inlineStr">
        <is>
          <t>Priority</t>
        </is>
      </c>
      <c r="D25" s="1" t="inlineStr">
        <is>
          <t>Erkannt am</t>
        </is>
      </c>
      <c r="E25" s="1" t="inlineStr">
        <is>
          <t>Geschlossen am</t>
        </is>
      </c>
      <c r="F25" s="1" t="inlineStr">
        <is>
          <t>MTTR (min)</t>
        </is>
      </c>
      <c r="G25" s="1" t="inlineStr">
        <is>
          <t>Tool</t>
        </is>
      </c>
      <c r="H25" s="1" t="inlineStr">
        <is>
          <t>Kanal</t>
        </is>
      </c>
      <c r="I25" s="1" t="inlineStr">
        <is>
          <t>Owner</t>
        </is>
      </c>
      <c r="J25" s="1" t="inlineStr">
        <is>
          <t>Status</t>
        </is>
      </c>
      <c r="K25" s="1" t="inlineStr">
        <is>
          <t>Eskalation</t>
        </is>
      </c>
      <c r="L25" s="1" t="inlineStr">
        <is>
          <t>False Positive</t>
        </is>
      </c>
      <c r="M25" s="1" t="inlineStr">
        <is>
          <t>PagerDuty</t>
        </is>
      </c>
      <c r="N25" s="1" t="inlineStr">
        <is>
          <t>Slack</t>
        </is>
      </c>
    </row>
    <row r="26" ht="16" customHeight="1" s="16">
      <c r="A26" s="2" t="inlineStr">
        <is>
          <t>AL-001</t>
        </is>
      </c>
      <c r="B26" s="2" t="inlineStr">
        <is>
          <t>Login Fail AD</t>
        </is>
      </c>
      <c r="C26" s="2" t="inlineStr">
        <is>
          <t>P1</t>
        </is>
      </c>
      <c r="D26" s="5" t="inlineStr">
        <is>
          <t>29.03.2026 08:00</t>
        </is>
      </c>
      <c r="E26" s="5" t="inlineStr">
        <is>
          <t>29.03.2026 08:38</t>
        </is>
      </c>
      <c r="F26" s="20">
        <f>(E26-D26)*1440</f>
        <v/>
      </c>
      <c r="G26" s="2" t="inlineStr">
        <is>
          <t>SIEM</t>
        </is>
      </c>
      <c r="H26" s="2" t="inlineStr">
        <is>
          <t>PagerDuty</t>
        </is>
      </c>
      <c r="I26" s="2" t="inlineStr">
        <is>
          <t>IT-Sec</t>
        </is>
      </c>
      <c r="J26" s="2" t="inlineStr">
        <is>
          <t>Geschlossen</t>
        </is>
      </c>
      <c r="K26" s="2" t="inlineStr">
        <is>
          <t>GF + ISB</t>
        </is>
      </c>
      <c r="L26" s="2" t="inlineStr">
        <is>
          <t>Nein</t>
        </is>
      </c>
      <c r="M26" s="6" t="inlineStr">
        <is>
          <t>https://pagerduty.com</t>
        </is>
      </c>
      <c r="N26" s="6" t="inlineStr">
        <is>
          <t>https://slack.com</t>
        </is>
      </c>
    </row>
    <row r="27" ht="16" customHeight="1" s="16">
      <c r="A27" s="3" t="inlineStr">
        <is>
          <t>AL-002</t>
        </is>
      </c>
      <c r="B27" s="3" t="inlineStr">
        <is>
          <t>DDoS Webshop</t>
        </is>
      </c>
      <c r="C27" s="3" t="inlineStr">
        <is>
          <t>P2</t>
        </is>
      </c>
      <c r="D27" s="7" t="inlineStr">
        <is>
          <t>29.03.2026 09:10</t>
        </is>
      </c>
      <c r="E27" s="7" t="inlineStr">
        <is>
          <t>29.03.2026 10:05</t>
        </is>
      </c>
      <c r="F27" s="21">
        <f>(E27-D27)*1440</f>
        <v/>
      </c>
      <c r="G27" s="3" t="inlineStr">
        <is>
          <t>Cloudflare</t>
        </is>
      </c>
      <c r="H27" s="3" t="inlineStr">
        <is>
          <t>Slack + Mail</t>
        </is>
      </c>
      <c r="I27" s="3" t="inlineStr">
        <is>
          <t>ISB</t>
        </is>
      </c>
      <c r="J27" s="3" t="inlineStr">
        <is>
          <t>Geschlossen</t>
        </is>
      </c>
      <c r="K27" s="3" t="inlineStr">
        <is>
          <t>ISB</t>
        </is>
      </c>
      <c r="L27" s="3" t="inlineStr">
        <is>
          <t>Nein</t>
        </is>
      </c>
      <c r="M27" s="6" t="inlineStr">
        <is>
          <t>https://pagerduty.com</t>
        </is>
      </c>
      <c r="N27" s="6" t="inlineStr">
        <is>
          <t>https://slack.com</t>
        </is>
      </c>
    </row>
    <row r="28" ht="16" customHeight="1" s="16">
      <c r="A28" s="2" t="inlineStr">
        <is>
          <t>AL-003</t>
        </is>
      </c>
      <c r="B28" s="2" t="inlineStr">
        <is>
          <t>CPU ERP &gt;90%</t>
        </is>
      </c>
      <c r="C28" s="2" t="inlineStr">
        <is>
          <t>P3</t>
        </is>
      </c>
      <c r="D28" s="5" t="inlineStr">
        <is>
          <t>29.03.2026 10:15</t>
        </is>
      </c>
      <c r="E28" s="5" t="inlineStr">
        <is>
          <t>29.03.2026 11:20</t>
        </is>
      </c>
      <c r="F28" s="20">
        <f>(E28-D28)*1440</f>
        <v/>
      </c>
      <c r="G28" s="2" t="inlineStr">
        <is>
          <t>Zabbix</t>
        </is>
      </c>
      <c r="H28" s="2" t="inlineStr">
        <is>
          <t>Teams</t>
        </is>
      </c>
      <c r="I28" s="2" t="inlineStr">
        <is>
          <t>IT</t>
        </is>
      </c>
      <c r="J28" s="2" t="inlineStr">
        <is>
          <t>Geschlossen</t>
        </is>
      </c>
      <c r="K28" s="2" t="inlineStr">
        <is>
          <t>IT-Lead</t>
        </is>
      </c>
      <c r="L28" s="2" t="inlineStr">
        <is>
          <t>Ja</t>
        </is>
      </c>
      <c r="M28" s="6" t="inlineStr">
        <is>
          <t>https://pagerduty.com</t>
        </is>
      </c>
      <c r="N28" s="6" t="inlineStr">
        <is>
          <t>https://slack.com</t>
        </is>
      </c>
    </row>
    <row r="29" ht="16" customHeight="1" s="16">
      <c r="A29" s="3" t="inlineStr">
        <is>
          <t>AL-004</t>
        </is>
      </c>
      <c r="B29" s="3" t="inlineStr">
        <is>
          <t>Cert Expiry VPN</t>
        </is>
      </c>
      <c r="C29" s="3" t="inlineStr">
        <is>
          <t>P4</t>
        </is>
      </c>
      <c r="D29" s="7" t="inlineStr">
        <is>
          <t>29.03.2026 11:00</t>
        </is>
      </c>
      <c r="E29" s="7" t="inlineStr">
        <is>
          <t>29.03.2026 12:30</t>
        </is>
      </c>
      <c r="F29" s="21">
        <f>(E29-D29)*1440</f>
        <v/>
      </c>
      <c r="G29" s="3" t="inlineStr">
        <is>
          <t>Zabbix</t>
        </is>
      </c>
      <c r="H29" s="3" t="inlineStr">
        <is>
          <t>E-Mail</t>
        </is>
      </c>
      <c r="I29" s="3" t="inlineStr">
        <is>
          <t>IT</t>
        </is>
      </c>
      <c r="J29" s="3" t="inlineStr">
        <is>
          <t>Geschlossen</t>
        </is>
      </c>
      <c r="K29" s="3" t="inlineStr">
        <is>
          <t>IT</t>
        </is>
      </c>
      <c r="L29" s="3" t="inlineStr">
        <is>
          <t>Nein</t>
        </is>
      </c>
      <c r="M29" s="6" t="inlineStr">
        <is>
          <t>https://pagerduty.com</t>
        </is>
      </c>
      <c r="N29" s="6" t="inlineStr">
        <is>
          <t>https://slack.com</t>
        </is>
      </c>
    </row>
    <row r="30" ht="16" customHeight="1" s="16">
      <c r="A30" s="2" t="inlineStr">
        <is>
          <t>AL-005</t>
        </is>
      </c>
      <c r="B30" s="2" t="inlineStr">
        <is>
          <t>Malware EDR</t>
        </is>
      </c>
      <c r="C30" s="2" t="inlineStr">
        <is>
          <t>P1</t>
        </is>
      </c>
      <c r="D30" s="5" t="inlineStr">
        <is>
          <t>29.03.2026 12:00</t>
        </is>
      </c>
      <c r="E30" s="5" t="inlineStr">
        <is>
          <t>29.03.2026 12:42</t>
        </is>
      </c>
      <c r="F30" s="20">
        <f>(E30-D30)*1440</f>
        <v/>
      </c>
      <c r="G30" s="2" t="inlineStr">
        <is>
          <t>CrowdStrike</t>
        </is>
      </c>
      <c r="H30" s="2" t="inlineStr">
        <is>
          <t>PagerDuty</t>
        </is>
      </c>
      <c r="I30" s="2" t="inlineStr">
        <is>
          <t>IT-Sec</t>
        </is>
      </c>
      <c r="J30" s="2" t="inlineStr">
        <is>
          <t>Geschlossen</t>
        </is>
      </c>
      <c r="K30" s="2" t="inlineStr">
        <is>
          <t>GF + ISB</t>
        </is>
      </c>
      <c r="L30" s="2" t="inlineStr">
        <is>
          <t>Nein</t>
        </is>
      </c>
      <c r="M30" s="6" t="inlineStr">
        <is>
          <t>https://pagerduty.com</t>
        </is>
      </c>
      <c r="N30" s="6" t="inlineStr">
        <is>
          <t>https://slack.com</t>
        </is>
      </c>
    </row>
    <row r="31" ht="16" customHeight="1" s="16">
      <c r="A31" s="3" t="inlineStr">
        <is>
          <t>AL-006</t>
        </is>
      </c>
      <c r="B31" s="3" t="inlineStr">
        <is>
          <t>Traffic Spike API</t>
        </is>
      </c>
      <c r="C31" s="3" t="inlineStr">
        <is>
          <t>P2</t>
        </is>
      </c>
      <c r="D31" s="7" t="inlineStr">
        <is>
          <t>29.03.2026 12:15</t>
        </is>
      </c>
      <c r="E31" s="7" t="inlineStr">
        <is>
          <t>29.03.2026 13:00</t>
        </is>
      </c>
      <c r="F31" s="21">
        <f>(E31-D31)*1440</f>
        <v/>
      </c>
      <c r="G31" s="3" t="inlineStr">
        <is>
          <t>WAF</t>
        </is>
      </c>
      <c r="H31" s="3" t="inlineStr">
        <is>
          <t>Slack + Mail</t>
        </is>
      </c>
      <c r="I31" s="3" t="inlineStr">
        <is>
          <t>ISB</t>
        </is>
      </c>
      <c r="J31" s="3" t="inlineStr">
        <is>
          <t>Geschlossen</t>
        </is>
      </c>
      <c r="K31" s="3" t="inlineStr">
        <is>
          <t>ISB</t>
        </is>
      </c>
      <c r="L31" s="3" t="inlineStr">
        <is>
          <t>Ja</t>
        </is>
      </c>
      <c r="M31" s="6" t="inlineStr">
        <is>
          <t>https://pagerduty.com</t>
        </is>
      </c>
      <c r="N31" s="6" t="inlineStr">
        <is>
          <t>https://slack.com</t>
        </is>
      </c>
    </row>
    <row r="32" ht="16" customHeight="1" s="16">
      <c r="A32" s="2" t="inlineStr">
        <is>
          <t>AL-007</t>
        </is>
      </c>
      <c r="B32" s="2" t="inlineStr">
        <is>
          <t>Disk Full Fileserver</t>
        </is>
      </c>
      <c r="C32" s="2" t="inlineStr">
        <is>
          <t>P3</t>
        </is>
      </c>
      <c r="D32" s="5" t="inlineStr">
        <is>
          <t>29.03.2026 13:00</t>
        </is>
      </c>
      <c r="E32" s="5" t="inlineStr">
        <is>
          <t>29.03.2026 15:10</t>
        </is>
      </c>
      <c r="F32" s="20">
        <f>(E32-D32)*1440</f>
        <v/>
      </c>
      <c r="G32" s="2" t="inlineStr">
        <is>
          <t>Zabbix</t>
        </is>
      </c>
      <c r="H32" s="2" t="inlineStr">
        <is>
          <t>Teams</t>
        </is>
      </c>
      <c r="I32" s="2" t="inlineStr">
        <is>
          <t>IT</t>
        </is>
      </c>
      <c r="J32" s="2" t="inlineStr">
        <is>
          <t>Geschlossen</t>
        </is>
      </c>
      <c r="K32" s="2" t="inlineStr">
        <is>
          <t>IT-Lead</t>
        </is>
      </c>
      <c r="L32" s="2" t="inlineStr">
        <is>
          <t>Nein</t>
        </is>
      </c>
      <c r="M32" s="6" t="inlineStr">
        <is>
          <t>https://pagerduty.com</t>
        </is>
      </c>
      <c r="N32" s="6" t="inlineStr">
        <is>
          <t>https://slack.com</t>
        </is>
      </c>
    </row>
    <row r="33" ht="16" customHeight="1" s="16">
      <c r="A33" s="3" t="inlineStr">
        <is>
          <t>AL-008</t>
        </is>
      </c>
      <c r="B33" s="3" t="inlineStr">
        <is>
          <t>Backup Job Failed</t>
        </is>
      </c>
      <c r="C33" s="3" t="inlineStr">
        <is>
          <t>P3</t>
        </is>
      </c>
      <c r="D33" s="7" t="inlineStr">
        <is>
          <t>29.03.2026 14:00</t>
        </is>
      </c>
      <c r="E33" s="7" t="inlineStr">
        <is>
          <t>29.03.2026 16:20</t>
        </is>
      </c>
      <c r="F33" s="21">
        <f>(E33-D33)*1440</f>
        <v/>
      </c>
      <c r="G33" s="3" t="inlineStr">
        <is>
          <t>Veeam</t>
        </is>
      </c>
      <c r="H33" s="3" t="inlineStr">
        <is>
          <t>Teams</t>
        </is>
      </c>
      <c r="I33" s="3" t="inlineStr">
        <is>
          <t>Backup</t>
        </is>
      </c>
      <c r="J33" s="3" t="inlineStr">
        <is>
          <t>Geschlossen</t>
        </is>
      </c>
      <c r="K33" s="3" t="inlineStr">
        <is>
          <t>IT-Lead</t>
        </is>
      </c>
      <c r="L33" s="3" t="inlineStr">
        <is>
          <t>Nein</t>
        </is>
      </c>
      <c r="M33" s="6" t="inlineStr">
        <is>
          <t>https://pagerduty.com</t>
        </is>
      </c>
      <c r="N33" s="6" t="inlineStr">
        <is>
          <t>https://slack.com</t>
        </is>
      </c>
    </row>
    <row r="34" ht="16" customHeight="1" s="16">
      <c r="A34" s="2" t="inlineStr">
        <is>
          <t>AL-009</t>
        </is>
      </c>
      <c r="B34" s="2" t="inlineStr">
        <is>
          <t>Privileged Login Anomaly</t>
        </is>
      </c>
      <c r="C34" s="2" t="inlineStr">
        <is>
          <t>P2</t>
        </is>
      </c>
      <c r="D34" s="5" t="inlineStr">
        <is>
          <t>29.03.2026 15:10</t>
        </is>
      </c>
      <c r="E34" s="5" t="inlineStr">
        <is>
          <t>29.03.2026 16:00</t>
        </is>
      </c>
      <c r="F34" s="20">
        <f>(E34-D34)*1440</f>
        <v/>
      </c>
      <c r="G34" s="2" t="inlineStr">
        <is>
          <t>Splunk</t>
        </is>
      </c>
      <c r="H34" s="2" t="inlineStr">
        <is>
          <t>Slack + Mail</t>
        </is>
      </c>
      <c r="I34" s="2" t="inlineStr">
        <is>
          <t>IT-Sec</t>
        </is>
      </c>
      <c r="J34" s="2" t="inlineStr">
        <is>
          <t>Geschlossen</t>
        </is>
      </c>
      <c r="K34" s="2" t="inlineStr">
        <is>
          <t>ISB</t>
        </is>
      </c>
      <c r="L34" s="2" t="inlineStr">
        <is>
          <t>Nein</t>
        </is>
      </c>
      <c r="M34" s="6" t="inlineStr">
        <is>
          <t>https://pagerduty.com</t>
        </is>
      </c>
      <c r="N34" s="6" t="inlineStr">
        <is>
          <t>https://slack.com</t>
        </is>
      </c>
    </row>
    <row r="35" ht="16" customHeight="1" s="16">
      <c r="A35" s="3" t="inlineStr">
        <is>
          <t>AL-010</t>
        </is>
      </c>
      <c r="B35" s="3" t="inlineStr">
        <is>
          <t>Cert Expiry Mail</t>
        </is>
      </c>
      <c r="C35" s="3" t="inlineStr">
        <is>
          <t>P4</t>
        </is>
      </c>
      <c r="D35" s="7" t="inlineStr">
        <is>
          <t>29.03.2026 15:30</t>
        </is>
      </c>
      <c r="E35" s="7" t="inlineStr">
        <is>
          <t>29.03.2026 16:10</t>
        </is>
      </c>
      <c r="F35" s="21">
        <f>(E35-D35)*1440</f>
        <v/>
      </c>
      <c r="G35" s="3" t="inlineStr">
        <is>
          <t>Zabbix</t>
        </is>
      </c>
      <c r="H35" s="3" t="inlineStr">
        <is>
          <t>E-Mail</t>
        </is>
      </c>
      <c r="I35" s="3" t="inlineStr">
        <is>
          <t>IT</t>
        </is>
      </c>
      <c r="J35" s="3" t="inlineStr">
        <is>
          <t>Geschlossen</t>
        </is>
      </c>
      <c r="K35" s="3" t="inlineStr">
        <is>
          <t>IT</t>
        </is>
      </c>
      <c r="L35" s="3" t="inlineStr">
        <is>
          <t>Nein</t>
        </is>
      </c>
      <c r="M35" s="6" t="inlineStr">
        <is>
          <t>https://pagerduty.com</t>
        </is>
      </c>
      <c r="N35" s="6" t="inlineStr">
        <is>
          <t>https://slack.com</t>
        </is>
      </c>
    </row>
    <row r="36" ht="16" customHeight="1" s="16">
      <c r="A36" s="2" t="inlineStr">
        <is>
          <t>AL-011</t>
        </is>
      </c>
      <c r="B36" s="2" t="inlineStr">
        <is>
          <t>Brute Force VPN</t>
        </is>
      </c>
      <c r="C36" s="2" t="inlineStr">
        <is>
          <t>P1</t>
        </is>
      </c>
      <c r="D36" s="5" t="inlineStr">
        <is>
          <t>29.03.2026 16:00</t>
        </is>
      </c>
      <c r="E36" s="5" t="inlineStr">
        <is>
          <t>29.03.2026 16:46</t>
        </is>
      </c>
      <c r="F36" s="20">
        <f>(E36-D36)*1440</f>
        <v/>
      </c>
      <c r="G36" s="2" t="inlineStr">
        <is>
          <t>SIEM</t>
        </is>
      </c>
      <c r="H36" s="2" t="inlineStr">
        <is>
          <t>PagerDuty</t>
        </is>
      </c>
      <c r="I36" s="2" t="inlineStr">
        <is>
          <t>IT-Sec</t>
        </is>
      </c>
      <c r="J36" s="2" t="inlineStr">
        <is>
          <t>Geschlossen</t>
        </is>
      </c>
      <c r="K36" s="2" t="inlineStr">
        <is>
          <t>GF + ISB</t>
        </is>
      </c>
      <c r="L36" s="2" t="inlineStr">
        <is>
          <t>Nein</t>
        </is>
      </c>
      <c r="M36" s="6" t="inlineStr">
        <is>
          <t>https://pagerduty.com</t>
        </is>
      </c>
      <c r="N36" s="6" t="inlineStr">
        <is>
          <t>https://slack.com</t>
        </is>
      </c>
    </row>
    <row r="37" ht="16" customHeight="1" s="16">
      <c r="A37" s="3" t="inlineStr">
        <is>
          <t>AL-012</t>
        </is>
      </c>
      <c r="B37" s="3" t="inlineStr">
        <is>
          <t>Memory Spike ERP</t>
        </is>
      </c>
      <c r="C37" s="3" t="inlineStr">
        <is>
          <t>P3</t>
        </is>
      </c>
      <c r="D37" s="7" t="inlineStr">
        <is>
          <t>29.03.2026 17:00</t>
        </is>
      </c>
      <c r="E37" s="7" t="inlineStr">
        <is>
          <t>29.03.2026 18:45</t>
        </is>
      </c>
      <c r="F37" s="21">
        <f>(E37-D37)*1440</f>
        <v/>
      </c>
      <c r="G37" s="3" t="inlineStr">
        <is>
          <t>Zabbix</t>
        </is>
      </c>
      <c r="H37" s="3" t="inlineStr">
        <is>
          <t>Teams</t>
        </is>
      </c>
      <c r="I37" s="3" t="inlineStr">
        <is>
          <t>IT</t>
        </is>
      </c>
      <c r="J37" s="3" t="inlineStr">
        <is>
          <t>Geschlossen</t>
        </is>
      </c>
      <c r="K37" s="3" t="inlineStr">
        <is>
          <t>IT-Lead</t>
        </is>
      </c>
      <c r="L37" s="3" t="inlineStr">
        <is>
          <t>Ja</t>
        </is>
      </c>
      <c r="M37" s="6" t="inlineStr">
        <is>
          <t>https://pagerduty.com</t>
        </is>
      </c>
      <c r="N37" s="6" t="inlineStr">
        <is>
          <t>https://slack.com</t>
        </is>
      </c>
    </row>
  </sheetData>
  <autoFilter ref="A11:N37"/>
  <mergeCells count="13">
    <mergeCell ref="B21:F21"/>
    <mergeCell ref="A4:F8"/>
    <mergeCell ref="A1:N1"/>
    <mergeCell ref="A10:F10"/>
    <mergeCell ref="B20:F20"/>
    <mergeCell ref="A18:J18"/>
    <mergeCell ref="A24:N24"/>
    <mergeCell ref="A2:N2"/>
    <mergeCell ref="H19:J19"/>
    <mergeCell ref="B19:F19"/>
    <mergeCell ref="G4:N8"/>
    <mergeCell ref="H21:J21"/>
    <mergeCell ref="H20:J20"/>
  </mergeCells>
  <conditionalFormatting sqref="C26:C37">
    <cfRule type="cellIs" priority="1" operator="equal" dxfId="3">
      <formula>"P1"</formula>
    </cfRule>
    <cfRule type="cellIs" priority="2" operator="equal" dxfId="2">
      <formula>"P2"</formula>
    </cfRule>
    <cfRule type="cellIs" priority="3" operator="equal" dxfId="1">
      <formula>"P3"</formula>
    </cfRule>
    <cfRule type="cellIs" priority="4" operator="equal" dxfId="0">
      <formula>"P4"</formula>
    </cfRule>
  </conditionalFormatting>
  <dataValidations count="3">
    <dataValidation sqref="C26:C37" showDropDown="0" showInputMessage="0" showErrorMessage="0" allowBlank="0" type="list">
      <formula1>"P1,P2,P3,P4"</formula1>
    </dataValidation>
    <dataValidation sqref="J26:J37" showDropDown="0" showInputMessage="0" showErrorMessage="0" allowBlank="0" type="list">
      <formula1>"Neu,Offen,Geschlossen"</formula1>
    </dataValidation>
    <dataValidation sqref="L26:L37" showDropDown="0" showInputMessage="0" showErrorMessage="0" allowBlank="0" type="list">
      <formula1>"Ja,Nein"</formula1>
    </dataValidation>
  </dataValidations>
  <hyperlinks>
    <hyperlink xmlns:r="http://schemas.openxmlformats.org/officeDocument/2006/relationships" ref="M26" r:id="rId1"/>
    <hyperlink xmlns:r="http://schemas.openxmlformats.org/officeDocument/2006/relationships" ref="N26" r:id="rId2"/>
    <hyperlink xmlns:r="http://schemas.openxmlformats.org/officeDocument/2006/relationships" ref="M27" r:id="rId3"/>
    <hyperlink xmlns:r="http://schemas.openxmlformats.org/officeDocument/2006/relationships" ref="N27" r:id="rId4"/>
    <hyperlink xmlns:r="http://schemas.openxmlformats.org/officeDocument/2006/relationships" ref="M28" r:id="rId5"/>
    <hyperlink xmlns:r="http://schemas.openxmlformats.org/officeDocument/2006/relationships" ref="N28" r:id="rId6"/>
    <hyperlink xmlns:r="http://schemas.openxmlformats.org/officeDocument/2006/relationships" ref="M29" r:id="rId7"/>
    <hyperlink xmlns:r="http://schemas.openxmlformats.org/officeDocument/2006/relationships" ref="N29" r:id="rId8"/>
    <hyperlink xmlns:r="http://schemas.openxmlformats.org/officeDocument/2006/relationships" ref="M30" r:id="rId9"/>
    <hyperlink xmlns:r="http://schemas.openxmlformats.org/officeDocument/2006/relationships" ref="N30" r:id="rId10"/>
    <hyperlink xmlns:r="http://schemas.openxmlformats.org/officeDocument/2006/relationships" ref="M31" r:id="rId11"/>
    <hyperlink xmlns:r="http://schemas.openxmlformats.org/officeDocument/2006/relationships" ref="N31" r:id="rId12"/>
    <hyperlink xmlns:r="http://schemas.openxmlformats.org/officeDocument/2006/relationships" ref="M32" r:id="rId13"/>
    <hyperlink xmlns:r="http://schemas.openxmlformats.org/officeDocument/2006/relationships" ref="N32" r:id="rId14"/>
    <hyperlink xmlns:r="http://schemas.openxmlformats.org/officeDocument/2006/relationships" ref="M33" r:id="rId15"/>
    <hyperlink xmlns:r="http://schemas.openxmlformats.org/officeDocument/2006/relationships" ref="N33" r:id="rId16"/>
    <hyperlink xmlns:r="http://schemas.openxmlformats.org/officeDocument/2006/relationships" ref="M34" r:id="rId17"/>
    <hyperlink xmlns:r="http://schemas.openxmlformats.org/officeDocument/2006/relationships" ref="N34" r:id="rId18"/>
    <hyperlink xmlns:r="http://schemas.openxmlformats.org/officeDocument/2006/relationships" ref="M35" r:id="rId19"/>
    <hyperlink xmlns:r="http://schemas.openxmlformats.org/officeDocument/2006/relationships" ref="N35" r:id="rId20"/>
    <hyperlink xmlns:r="http://schemas.openxmlformats.org/officeDocument/2006/relationships" ref="M36" r:id="rId21"/>
    <hyperlink xmlns:r="http://schemas.openxmlformats.org/officeDocument/2006/relationships" ref="N36" r:id="rId22"/>
    <hyperlink xmlns:r="http://schemas.openxmlformats.org/officeDocument/2006/relationships" ref="M37" r:id="rId23"/>
    <hyperlink xmlns:r="http://schemas.openxmlformats.org/officeDocument/2006/relationships" ref="N37" r:id="rId24"/>
  </hyperlinks>
  <pageMargins left="0.75" right="0.75" top="1" bottom="1" header="0.5" footer="0.5"/>
  <pageSetup orientation="landscape" paperSize="8" fitToHeight="0"/>
  <headerFooter>
    <oddHeader>&amp;CMON-02-ALERTS_v1.0 | BSI MON.2_x000a_© Oliver Khosla · khosla-compliance · Alle Rechte vorbehalten</oddHeader>
    <oddFooter>&amp;CSeite &amp;P/4 | Audit: 29.03.2026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31"/>
  <sheetViews>
    <sheetView showGridLines="0" workbookViewId="0">
      <pane ySplit="10" topLeftCell="A11" activePane="bottomLeft" state="frozen"/>
      <selection pane="bottomLeft" activeCell="A1" sqref="A1:J1"/>
    </sheetView>
  </sheetViews>
  <sheetFormatPr baseColWidth="10" defaultColWidth="8.83203125" defaultRowHeight="15"/>
  <cols>
    <col width="14" customWidth="1" style="16" min="1" max="2"/>
    <col width="18" customWidth="1" style="16" min="3" max="5"/>
    <col width="12" customWidth="1" style="16" min="6" max="6"/>
    <col width="4" customWidth="1" style="16" min="7" max="10"/>
  </cols>
  <sheetData>
    <row r="1" ht="38" customHeight="1" s="16">
      <c r="A1" s="19" t="inlineStr">
        <is>
          <t>MON-02-ALERTS | ESKALATION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</row>
    <row r="2" ht="18" customHeight="1" s="16">
      <c r="A2" s="18" t="inlineStr">
        <is>
          <t>Dok-ID: MON-02-ALERTS · Version: 1.0 · Status: BSI-Audit-ready · Klassifizierung: Intern/Vertraulich · Gültig ab: 29.03.2026 · Review: Quartalsweise</t>
        </is>
      </c>
      <c r="B2" s="23" t="n"/>
      <c r="C2" s="23" t="n"/>
      <c r="D2" s="23" t="n"/>
      <c r="E2" s="23" t="n"/>
      <c r="F2" s="23" t="n"/>
      <c r="G2" s="23" t="n"/>
      <c r="H2" s="23" t="n"/>
      <c r="I2" s="23" t="n"/>
      <c r="J2" s="23" t="n"/>
    </row>
    <row r="4">
      <c r="A4" s="12" t="inlineStr">
        <is>
          <t>ZWECK
Automatische Erkennung und priorisierte Eskalation sicherheitsrelevanter Ereignisse gemäß BSI MON.2 und NIS2.
BSI-Audit-Frage #1:
"Zeigen Sie Alarmregeln und Eskalationswege!"</t>
        </is>
      </c>
      <c r="B4" s="24" t="n"/>
      <c r="C4" s="24" t="n"/>
      <c r="D4" s="24" t="n"/>
      <c r="E4" s="24" t="n"/>
      <c r="F4" s="25" t="n"/>
      <c r="G4" s="17" t="inlineStr">
        <is>
          <t>NORMATIVE GRUNDLAGEN
NIS2 Art. 21(2)(b) · BSI MON.2.1 · BSI 200-2 Kap. 7 · ISO 27001 A.16.1.4
OHNE ALERTS:
Angriffe bleiben unerkannt, Eskalationen verzögern sich und Meldepflichten werden gefährdet.</t>
        </is>
      </c>
      <c r="H4" s="24" t="n"/>
      <c r="I4" s="24" t="n"/>
      <c r="J4" s="25" t="n"/>
    </row>
    <row r="5">
      <c r="A5" s="26" t="n"/>
      <c r="F5" s="27" t="n"/>
      <c r="G5" s="26" t="n"/>
      <c r="J5" s="27" t="n"/>
    </row>
    <row r="6">
      <c r="A6" s="26" t="n"/>
      <c r="F6" s="27" t="n"/>
      <c r="G6" s="26" t="n"/>
      <c r="J6" s="27" t="n"/>
    </row>
    <row r="7">
      <c r="A7" s="26" t="n"/>
      <c r="F7" s="27" t="n"/>
      <c r="G7" s="26" t="n"/>
      <c r="J7" s="27" t="n"/>
    </row>
    <row r="8">
      <c r="A8" s="28" t="n"/>
      <c r="B8" s="29" t="n"/>
      <c r="C8" s="29" t="n"/>
      <c r="D8" s="29" t="n"/>
      <c r="E8" s="29" t="n"/>
      <c r="F8" s="30" t="n"/>
      <c r="G8" s="28" t="n"/>
      <c r="H8" s="29" t="n"/>
      <c r="I8" s="29" t="n"/>
      <c r="J8" s="30" t="n"/>
    </row>
    <row r="10" ht="22" customHeight="1" s="16">
      <c r="A10" s="14" t="inlineStr">
        <is>
          <t>ESKALATIONSWEGE (24/7)</t>
        </is>
      </c>
      <c r="B10" s="31" t="n"/>
      <c r="C10" s="31" t="n"/>
      <c r="D10" s="31" t="n"/>
      <c r="E10" s="31" t="n"/>
      <c r="F10" s="32" t="n"/>
    </row>
    <row r="11" ht="34" customHeight="1" s="16">
      <c r="A11" s="1" t="inlineStr">
        <is>
          <t>Priority</t>
        </is>
      </c>
      <c r="B11" s="1" t="inlineStr">
        <is>
          <t>Erkennung</t>
        </is>
      </c>
      <c r="C11" s="1" t="inlineStr">
        <is>
          <t>Eskalation 1</t>
        </is>
      </c>
      <c r="D11" s="1" t="inlineStr">
        <is>
          <t>Eskalation 2</t>
        </is>
      </c>
      <c r="E11" s="1" t="inlineStr">
        <is>
          <t>Eskalation 3</t>
        </is>
      </c>
      <c r="F11" s="1" t="inlineStr">
        <is>
          <t>Max MTTR</t>
        </is>
      </c>
    </row>
    <row r="12">
      <c r="A12" s="2" t="inlineStr">
        <is>
          <t>P1 Kritisch</t>
        </is>
      </c>
      <c r="B12" s="2" t="inlineStr">
        <is>
          <t>Automatisch</t>
        </is>
      </c>
      <c r="C12" s="2" t="inlineStr">
        <is>
          <t>IT-Sec Duty (5min)</t>
        </is>
      </c>
      <c r="D12" s="2" t="inlineStr">
        <is>
          <t>ISB (15min)</t>
        </is>
      </c>
      <c r="E12" s="2" t="inlineStr">
        <is>
          <t>GF (30min)</t>
        </is>
      </c>
      <c r="F12" s="2" t="inlineStr">
        <is>
          <t>1h</t>
        </is>
      </c>
    </row>
    <row r="13">
      <c r="A13" s="3" t="inlineStr">
        <is>
          <t>P2 Hoch</t>
        </is>
      </c>
      <c r="B13" s="3" t="inlineStr">
        <is>
          <t>Automatisch</t>
        </is>
      </c>
      <c r="C13" s="3" t="inlineStr">
        <is>
          <t>IT-Sec (15min)</t>
        </is>
      </c>
      <c r="D13" s="3" t="inlineStr">
        <is>
          <t>ISB (30min)</t>
        </is>
      </c>
      <c r="E13" s="3" t="inlineStr">
        <is>
          <t>GF (2h)</t>
        </is>
      </c>
      <c r="F13" s="3" t="inlineStr">
        <is>
          <t>4h</t>
        </is>
      </c>
    </row>
    <row r="14">
      <c r="A14" s="2" t="inlineStr">
        <is>
          <t>P3 Mittel</t>
        </is>
      </c>
      <c r="B14" s="2" t="inlineStr">
        <is>
          <t>Automatisch</t>
        </is>
      </c>
      <c r="C14" s="2" t="inlineStr">
        <is>
          <t>IT-Team (1h)</t>
        </is>
      </c>
      <c r="D14" s="2" t="inlineStr">
        <is>
          <t>ISB (4h)</t>
        </is>
      </c>
      <c r="E14" s="2" t="inlineStr">
        <is>
          <t>-</t>
        </is>
      </c>
      <c r="F14" s="2" t="inlineStr">
        <is>
          <t>24h</t>
        </is>
      </c>
    </row>
    <row r="15">
      <c r="A15" s="3" t="inlineStr">
        <is>
          <t>P4 Niedrig</t>
        </is>
      </c>
      <c r="B15" s="3" t="inlineStr">
        <is>
          <t>Automatisch</t>
        </is>
      </c>
      <c r="C15" s="3" t="inlineStr">
        <is>
          <t>Ticket (24h)</t>
        </is>
      </c>
      <c r="D15" s="3" t="inlineStr">
        <is>
          <t>-</t>
        </is>
      </c>
      <c r="E15" s="3" t="inlineStr">
        <is>
          <t>-</t>
        </is>
      </c>
      <c r="F15" s="3" t="inlineStr">
        <is>
          <t>7 Tage</t>
        </is>
      </c>
    </row>
    <row r="18" ht="22" customHeight="1" s="16">
      <c r="A18" s="14" t="inlineStr">
        <is>
          <t>SIEM / MONITORING TOOLS</t>
        </is>
      </c>
      <c r="B18" s="31" t="n"/>
      <c r="C18" s="31" t="n"/>
      <c r="D18" s="32" t="n"/>
    </row>
    <row r="19" ht="34" customHeight="1" s="16">
      <c r="A19" s="1" t="inlineStr">
        <is>
          <t>Tool</t>
        </is>
      </c>
      <c r="B19" s="1" t="inlineStr">
        <is>
          <t>Coverage</t>
        </is>
      </c>
      <c r="C19" s="1" t="inlineStr">
        <is>
          <t>Alert Channel</t>
        </is>
      </c>
      <c r="D19" s="1" t="inlineStr">
        <is>
          <t>Correlation Rules</t>
        </is>
      </c>
    </row>
    <row r="20">
      <c r="A20" s="2" t="inlineStr">
        <is>
          <t>Zabbix</t>
        </is>
      </c>
      <c r="B20" s="2" t="inlineStr">
        <is>
          <t>100% Server</t>
        </is>
      </c>
      <c r="C20" s="2" t="inlineStr">
        <is>
          <t>PagerDuty / Slack</t>
        </is>
      </c>
      <c r="D20" s="2" t="inlineStr">
        <is>
          <t>CPU / Memory / Disk</t>
        </is>
      </c>
    </row>
    <row r="21">
      <c r="A21" s="3" t="inlineStr">
        <is>
          <t>Splunk</t>
        </is>
      </c>
      <c r="B21" s="3" t="inlineStr">
        <is>
          <t>Logs + SIEM</t>
        </is>
      </c>
      <c r="C21" s="3" t="inlineStr">
        <is>
          <t>PagerDuty</t>
        </is>
      </c>
      <c r="D21" s="3" t="inlineStr">
        <is>
          <t>Anomalies + Threats</t>
        </is>
      </c>
    </row>
    <row r="22">
      <c r="A22" s="2" t="inlineStr">
        <is>
          <t>CrowdStrike</t>
        </is>
      </c>
      <c r="B22" s="2" t="inlineStr">
        <is>
          <t>EDR</t>
        </is>
      </c>
      <c r="C22" s="2" t="inlineStr">
        <is>
          <t>PagerDuty</t>
        </is>
      </c>
      <c r="D22" s="2" t="inlineStr">
        <is>
          <t>Malware + Behavior</t>
        </is>
      </c>
    </row>
    <row r="23">
      <c r="A23" s="3" t="inlineStr">
        <is>
          <t>Cloudflare</t>
        </is>
      </c>
      <c r="B23" s="3" t="inlineStr">
        <is>
          <t>DDoS / WAF</t>
        </is>
      </c>
      <c r="C23" s="3" t="inlineStr">
        <is>
          <t>Slack + Mail</t>
        </is>
      </c>
      <c r="D23" s="3" t="inlineStr">
        <is>
          <t>Traffic + Attacks</t>
        </is>
      </c>
    </row>
    <row r="26" ht="22" customHeight="1" s="16">
      <c r="A26" s="14" t="inlineStr">
        <is>
          <t>SOAR / AUTOMATISIERTE REAKTIONEN</t>
        </is>
      </c>
      <c r="B26" s="31" t="n"/>
      <c r="C26" s="31" t="n"/>
      <c r="D26" s="32" t="n"/>
    </row>
    <row r="27" ht="34" customHeight="1" s="16">
      <c r="A27" s="1" t="inlineStr">
        <is>
          <t>Trigger</t>
        </is>
      </c>
      <c r="B27" s="1" t="inlineStr">
        <is>
          <t>Auto-Response</t>
        </is>
      </c>
      <c r="C27" s="1" t="inlineStr">
        <is>
          <t>Approval</t>
        </is>
      </c>
      <c r="D27" s="1" t="inlineStr">
        <is>
          <t>Rollback</t>
        </is>
      </c>
    </row>
    <row r="28">
      <c r="A28" s="2" t="inlineStr">
        <is>
          <t>&gt;50 Login Fails</t>
        </is>
      </c>
      <c r="B28" s="2" t="inlineStr">
        <is>
          <t>Account Lock</t>
        </is>
      </c>
      <c r="C28" s="2" t="inlineStr">
        <is>
          <t>Auto</t>
        </is>
      </c>
      <c r="D28" s="2" t="inlineStr">
        <is>
          <t>Manual</t>
        </is>
      </c>
    </row>
    <row r="29">
      <c r="A29" s="3" t="inlineStr">
        <is>
          <t>DDoS &gt;10Gbps</t>
        </is>
      </c>
      <c r="B29" s="3" t="inlineStr">
        <is>
          <t>WAF Block</t>
        </is>
      </c>
      <c r="C29" s="3" t="inlineStr">
        <is>
          <t>Auto</t>
        </is>
      </c>
      <c r="D29" s="3" t="inlineStr">
        <is>
          <t>Manual</t>
        </is>
      </c>
    </row>
    <row r="30">
      <c r="A30" s="2" t="inlineStr">
        <is>
          <t>Crypto-Mining</t>
        </is>
      </c>
      <c r="B30" s="2" t="inlineStr">
        <is>
          <t>Process Kill</t>
        </is>
      </c>
      <c r="C30" s="2" t="inlineStr">
        <is>
          <t>Auto</t>
        </is>
      </c>
      <c r="D30" s="2" t="inlineStr">
        <is>
          <t>Manual</t>
        </is>
      </c>
    </row>
    <row r="31" ht="26" customHeight="1" s="16">
      <c r="A31" s="3" t="inlineStr">
        <is>
          <t>Ransomware</t>
        </is>
      </c>
      <c r="B31" s="3" t="inlineStr">
        <is>
          <t>Isolate + Snapshot</t>
        </is>
      </c>
      <c r="C31" s="3" t="inlineStr">
        <is>
          <t>ISB</t>
        </is>
      </c>
      <c r="D31" s="3" t="inlineStr">
        <is>
          <t>Manual</t>
        </is>
      </c>
    </row>
  </sheetData>
  <autoFilter ref="A11:J31"/>
  <mergeCells count="7">
    <mergeCell ref="A4:F8"/>
    <mergeCell ref="A1:J1"/>
    <mergeCell ref="A18:D18"/>
    <mergeCell ref="A10:F10"/>
    <mergeCell ref="A26:D26"/>
    <mergeCell ref="G4:J8"/>
    <mergeCell ref="A2:J2"/>
  </mergeCells>
  <pageMargins left="0.75" right="0.75" top="1" bottom="1" header="0.5" footer="0.5"/>
  <pageSetup orientation="landscape" paperSize="8" fitToHeight="0"/>
  <headerFooter>
    <oddHeader>&amp;CMON-02-ALERTS_v1.0 | BSI MON.2_x000a_© Oliver Khosla · khosla-compliance · Alle Rechte vorbehalten</oddHeader>
    <oddFooter>&amp;CSeite &amp;P/4 | Audit: 29.03.2026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31"/>
  <sheetViews>
    <sheetView showGridLines="0" workbookViewId="0">
      <pane ySplit="10" topLeftCell="A11" activePane="bottomLeft" state="frozen"/>
      <selection pane="bottomLeft" activeCell="A1" sqref="A1:J1"/>
    </sheetView>
  </sheetViews>
  <sheetFormatPr baseColWidth="10" defaultColWidth="8.83203125" defaultRowHeight="15"/>
  <cols>
    <col width="16" customWidth="1" style="16" min="1" max="1"/>
    <col width="18" customWidth="1" style="16" min="2" max="2"/>
    <col width="15" customWidth="1" style="16" min="3" max="3"/>
    <col width="18" customWidth="1" style="16" min="4" max="4"/>
    <col width="14" customWidth="1" style="16" min="5" max="5"/>
    <col width="18" customWidth="1" style="16" min="6" max="6"/>
    <col width="4" customWidth="1" style="16" min="7" max="10"/>
  </cols>
  <sheetData>
    <row r="1" ht="38" customHeight="1" s="16">
      <c r="A1" s="19" t="inlineStr">
        <is>
          <t>MON-02-ALERTS | ON-CALL ROTATION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</row>
    <row r="2" ht="18" customHeight="1" s="16">
      <c r="A2" s="18" t="inlineStr">
        <is>
          <t>Dok-ID: MON-02-ALERTS · Version: 1.0 · Status: BSI-Audit-ready · Klassifizierung: Intern/Vertraulich · Gültig ab: 29.03.2026 · Review: Quartalsweise</t>
        </is>
      </c>
      <c r="B2" s="23" t="n"/>
      <c r="C2" s="23" t="n"/>
      <c r="D2" s="23" t="n"/>
      <c r="E2" s="23" t="n"/>
      <c r="F2" s="23" t="n"/>
      <c r="G2" s="23" t="n"/>
      <c r="H2" s="23" t="n"/>
      <c r="I2" s="23" t="n"/>
      <c r="J2" s="23" t="n"/>
    </row>
    <row r="4">
      <c r="A4" s="12" t="inlineStr">
        <is>
          <t>ZWECK
Automatische Erkennung und priorisierte Eskalation sicherheitsrelevanter Ereignisse gemäß BSI MON.2 und NIS2.
BSI-Audit-Frage #1:
"Zeigen Sie Alarmregeln und Eskalationswege!"</t>
        </is>
      </c>
      <c r="B4" s="24" t="n"/>
      <c r="C4" s="24" t="n"/>
      <c r="D4" s="24" t="n"/>
      <c r="E4" s="24" t="n"/>
      <c r="F4" s="25" t="n"/>
      <c r="G4" s="17" t="inlineStr">
        <is>
          <t>NORMATIVE GRUNDLAGEN
NIS2 Art. 21(2)(b) · BSI MON.2.1 · BSI 200-2 Kap. 7 · ISO 27001 A.16.1.4
OHNE ALERTS:
Angriffe bleiben unerkannt, Eskalationen verzögern sich und Meldepflichten werden gefährdet.</t>
        </is>
      </c>
      <c r="H4" s="24" t="n"/>
      <c r="I4" s="24" t="n"/>
      <c r="J4" s="25" t="n"/>
    </row>
    <row r="5">
      <c r="A5" s="26" t="n"/>
      <c r="F5" s="27" t="n"/>
      <c r="G5" s="26" t="n"/>
      <c r="J5" s="27" t="n"/>
    </row>
    <row r="6">
      <c r="A6" s="26" t="n"/>
      <c r="F6" s="27" t="n"/>
      <c r="G6" s="26" t="n"/>
      <c r="J6" s="27" t="n"/>
    </row>
    <row r="7">
      <c r="A7" s="26" t="n"/>
      <c r="F7" s="27" t="n"/>
      <c r="G7" s="26" t="n"/>
      <c r="J7" s="27" t="n"/>
    </row>
    <row r="8">
      <c r="A8" s="28" t="n"/>
      <c r="B8" s="29" t="n"/>
      <c r="C8" s="29" t="n"/>
      <c r="D8" s="29" t="n"/>
      <c r="E8" s="29" t="n"/>
      <c r="F8" s="30" t="n"/>
      <c r="G8" s="28" t="n"/>
      <c r="H8" s="29" t="n"/>
      <c r="I8" s="29" t="n"/>
      <c r="J8" s="30" t="n"/>
    </row>
    <row r="10" ht="22" customHeight="1" s="16">
      <c r="A10" s="14" t="inlineStr">
        <is>
          <t>ON-CALL ROTATION (24/7)</t>
        </is>
      </c>
      <c r="B10" s="31" t="n"/>
      <c r="C10" s="31" t="n"/>
      <c r="D10" s="31" t="n"/>
      <c r="E10" s="31" t="n"/>
      <c r="F10" s="32" t="n"/>
    </row>
    <row r="11" ht="34" customHeight="1" s="16">
      <c r="A11" s="1" t="inlineStr">
        <is>
          <t>Rolle</t>
        </is>
      </c>
      <c r="B11" s="1" t="inlineStr">
        <is>
          <t>Name</t>
        </is>
      </c>
      <c r="C11" s="1" t="inlineStr">
        <is>
          <t>Telefon</t>
        </is>
      </c>
      <c r="D11" s="1" t="inlineStr">
        <is>
          <t>PagerDuty</t>
        </is>
      </c>
      <c r="E11" s="1" t="inlineStr">
        <is>
          <t>Backup</t>
        </is>
      </c>
      <c r="F11" s="1" t="inlineStr">
        <is>
          <t>Kalender</t>
        </is>
      </c>
    </row>
    <row r="12" ht="26" customHeight="1" s="16">
      <c r="A12" s="2" t="inlineStr">
        <is>
          <t>IT-Sec Primary</t>
        </is>
      </c>
      <c r="B12" s="2" t="inlineStr">
        <is>
          <t>Max Mustermann</t>
        </is>
      </c>
      <c r="C12" s="2" t="inlineStr">
        <is>
          <t>+49 123 456</t>
        </is>
      </c>
      <c r="D12" s="2" t="inlineStr">
        <is>
          <t>max@xyz.de</t>
        </is>
      </c>
      <c r="E12" s="2" t="inlineStr">
        <is>
          <t>Anna A.</t>
        </is>
      </c>
      <c r="F12" s="8" t="inlineStr">
        <is>
          <t>https://calendar.google.com</t>
        </is>
      </c>
    </row>
    <row r="13" ht="26" customHeight="1" s="16">
      <c r="A13" s="3" t="inlineStr">
        <is>
          <t>IT-Sec Backup</t>
        </is>
      </c>
      <c r="B13" s="3" t="inlineStr">
        <is>
          <t>Anna A.</t>
        </is>
      </c>
      <c r="C13" s="3" t="inlineStr">
        <is>
          <t>+49 789 012</t>
        </is>
      </c>
      <c r="D13" s="3" t="inlineStr">
        <is>
          <t>anna@xyz.de</t>
        </is>
      </c>
      <c r="E13" s="3" t="inlineStr">
        <is>
          <t>Max M.</t>
        </is>
      </c>
      <c r="F13" s="9" t="inlineStr">
        <is>
          <t>https://calendar.google.com</t>
        </is>
      </c>
    </row>
    <row r="14" ht="26" customHeight="1" s="16">
      <c r="A14" s="2" t="inlineStr">
        <is>
          <t>ISB Primary</t>
        </is>
      </c>
      <c r="B14" s="2" t="inlineStr">
        <is>
          <t>Dr. ISB</t>
        </is>
      </c>
      <c r="C14" s="2" t="inlineStr">
        <is>
          <t>+49 345 678</t>
        </is>
      </c>
      <c r="D14" s="2" t="inlineStr">
        <is>
          <t>isb@xyz.de</t>
        </is>
      </c>
      <c r="E14" s="2" t="inlineStr">
        <is>
          <t>GF</t>
        </is>
      </c>
      <c r="F14" s="8" t="inlineStr">
        <is>
          <t>https://calendar.google.com</t>
        </is>
      </c>
    </row>
    <row r="15" ht="26" customHeight="1" s="16">
      <c r="A15" s="3" t="inlineStr">
        <is>
          <t>GF</t>
        </is>
      </c>
      <c r="B15" s="3" t="inlineStr">
        <is>
          <t>GF Name</t>
        </is>
      </c>
      <c r="C15" s="3" t="inlineStr">
        <is>
          <t>+49 901 234</t>
        </is>
      </c>
      <c r="D15" s="3" t="inlineStr">
        <is>
          <t>gf@xyz.de</t>
        </is>
      </c>
      <c r="E15" s="3" t="inlineStr">
        <is>
          <t>ISB</t>
        </is>
      </c>
      <c r="F15" s="9" t="inlineStr">
        <is>
          <t>https://calendar.google.com</t>
        </is>
      </c>
    </row>
    <row r="18" ht="22" customHeight="1" s="16">
      <c r="A18" s="14" t="inlineStr">
        <is>
          <t>QUARTALSWEISE REVIEW &amp; KALIBRIERUNG</t>
        </is>
      </c>
      <c r="B18" s="31" t="n"/>
      <c r="C18" s="31" t="n"/>
      <c r="D18" s="32" t="n"/>
    </row>
    <row r="19" ht="34" customHeight="1" s="16">
      <c r="A19" s="1" t="inlineStr">
        <is>
          <t>Q</t>
        </is>
      </c>
      <c r="B19" s="1" t="inlineStr">
        <is>
          <t>Aktivität</t>
        </is>
      </c>
      <c r="C19" s="1" t="inlineStr">
        <is>
          <t>Output</t>
        </is>
      </c>
      <c r="D19" s="1" t="inlineStr">
        <is>
          <t>Verantwortlich</t>
        </is>
      </c>
    </row>
    <row r="20" ht="26" customHeight="1" s="16">
      <c r="A20" s="2" t="inlineStr">
        <is>
          <t>Q1</t>
        </is>
      </c>
      <c r="B20" s="2" t="inlineStr">
        <is>
          <t>False Positives reduzieren</t>
        </is>
      </c>
      <c r="C20" s="2" t="inlineStr">
        <is>
          <t>Rule Tuning</t>
        </is>
      </c>
      <c r="D20" s="2" t="inlineStr">
        <is>
          <t>IT-Sec</t>
        </is>
      </c>
    </row>
    <row r="21">
      <c r="A21" s="3" t="inlineStr">
        <is>
          <t>Q2</t>
        </is>
      </c>
      <c r="B21" s="3" t="inlineStr">
        <is>
          <t>Alert-Volume Analyse</t>
        </is>
      </c>
      <c r="C21" s="3" t="inlineStr">
        <is>
          <t>Dashboard</t>
        </is>
      </c>
      <c r="D21" s="3" t="inlineStr">
        <is>
          <t>ISB</t>
        </is>
      </c>
    </row>
    <row r="22">
      <c r="A22" s="2" t="inlineStr">
        <is>
          <t>Q3</t>
        </is>
      </c>
      <c r="B22" s="2" t="inlineStr">
        <is>
          <t>On-Call Review</t>
        </is>
      </c>
      <c r="C22" s="2" t="inlineStr">
        <is>
          <t>Rotation optimieren</t>
        </is>
      </c>
      <c r="D22" s="2" t="inlineStr">
        <is>
          <t>GF</t>
        </is>
      </c>
    </row>
    <row r="23" ht="26" customHeight="1" s="16">
      <c r="A23" s="3" t="inlineStr">
        <is>
          <t>Q4</t>
        </is>
      </c>
      <c r="B23" s="3" t="inlineStr">
        <is>
          <t>Full Test Incident-Simulation</t>
        </is>
      </c>
      <c r="C23" s="3" t="inlineStr">
        <is>
          <t>Testprotokoll</t>
        </is>
      </c>
      <c r="D23" s="3" t="inlineStr">
        <is>
          <t>IT-Sec + ISB</t>
        </is>
      </c>
    </row>
    <row r="26" ht="22" customHeight="1" s="16">
      <c r="A26" s="14" t="inlineStr">
        <is>
          <t>RACI-MATRIX</t>
        </is>
      </c>
      <c r="B26" s="31" t="n"/>
      <c r="C26" s="31" t="n"/>
      <c r="D26" s="31" t="n"/>
      <c r="E26" s="32" t="n"/>
    </row>
    <row r="27" ht="34" customHeight="1" s="16">
      <c r="A27" s="1" t="inlineStr">
        <is>
          <t>Prozess</t>
        </is>
      </c>
      <c r="B27" s="1" t="inlineStr">
        <is>
          <t>IT-Sec</t>
        </is>
      </c>
      <c r="C27" s="1" t="inlineStr">
        <is>
          <t>ISB</t>
        </is>
      </c>
      <c r="D27" s="1" t="inlineStr">
        <is>
          <t>IT</t>
        </is>
      </c>
      <c r="E27" s="1" t="inlineStr">
        <is>
          <t>GF</t>
        </is>
      </c>
    </row>
    <row r="28">
      <c r="A28" s="2" t="inlineStr">
        <is>
          <t>Alert-Regeln</t>
        </is>
      </c>
      <c r="B28" s="2" t="inlineStr">
        <is>
          <t>R/A</t>
        </is>
      </c>
      <c r="C28" s="2" t="inlineStr">
        <is>
          <t>A</t>
        </is>
      </c>
      <c r="D28" s="2" t="inlineStr">
        <is>
          <t>R</t>
        </is>
      </c>
      <c r="E28" s="2" t="inlineStr">
        <is>
          <t>I</t>
        </is>
      </c>
    </row>
    <row r="29">
      <c r="A29" s="3" t="inlineStr">
        <is>
          <t>Eskalation</t>
        </is>
      </c>
      <c r="B29" s="3" t="inlineStr">
        <is>
          <t>R/A</t>
        </is>
      </c>
      <c r="C29" s="3" t="inlineStr">
        <is>
          <t>A</t>
        </is>
      </c>
      <c r="D29" s="3" t="inlineStr">
        <is>
          <t>R</t>
        </is>
      </c>
      <c r="E29" s="3" t="inlineStr">
        <is>
          <t>A (P1)</t>
        </is>
      </c>
    </row>
    <row r="30">
      <c r="A30" s="2" t="inlineStr">
        <is>
          <t>False Positives</t>
        </is>
      </c>
      <c r="B30" s="2" t="inlineStr">
        <is>
          <t>R/A</t>
        </is>
      </c>
      <c r="C30" s="2" t="inlineStr">
        <is>
          <t>A</t>
        </is>
      </c>
      <c r="D30" s="2" t="inlineStr">
        <is>
          <t>R</t>
        </is>
      </c>
      <c r="E30" s="2" t="inlineStr">
        <is>
          <t>I</t>
        </is>
      </c>
    </row>
    <row r="31">
      <c r="A31" s="3" t="inlineStr">
        <is>
          <t>On-Call Rotation</t>
        </is>
      </c>
      <c r="B31" s="3" t="inlineStr">
        <is>
          <t>R</t>
        </is>
      </c>
      <c r="C31" s="3" t="inlineStr">
        <is>
          <t>R/A</t>
        </is>
      </c>
      <c r="D31" s="3" t="inlineStr">
        <is>
          <t>I</t>
        </is>
      </c>
      <c r="E31" s="3" t="inlineStr">
        <is>
          <t>A</t>
        </is>
      </c>
    </row>
  </sheetData>
  <autoFilter ref="A11:J31"/>
  <mergeCells count="7">
    <mergeCell ref="A4:F8"/>
    <mergeCell ref="A1:J1"/>
    <mergeCell ref="A18:D18"/>
    <mergeCell ref="A10:F10"/>
    <mergeCell ref="A26:E26"/>
    <mergeCell ref="A2:J2"/>
    <mergeCell ref="G4:J8"/>
  </mergeCells>
  <hyperlinks>
    <hyperlink xmlns:r="http://schemas.openxmlformats.org/officeDocument/2006/relationships" ref="F12" r:id="rId1"/>
    <hyperlink xmlns:r="http://schemas.openxmlformats.org/officeDocument/2006/relationships" ref="F13" r:id="rId2"/>
    <hyperlink xmlns:r="http://schemas.openxmlformats.org/officeDocument/2006/relationships" ref="F14" r:id="rId3"/>
    <hyperlink xmlns:r="http://schemas.openxmlformats.org/officeDocument/2006/relationships" ref="F15" r:id="rId4"/>
  </hyperlinks>
  <pageMargins left="0.75" right="0.75" top="1" bottom="1" header="0.5" footer="0.5"/>
  <pageSetup orientation="landscape" paperSize="8" fitToHeight="0"/>
  <headerFooter>
    <oddHeader>&amp;CMON-02-ALERTS_v1.0 | BSI MON.2_x000a_© Oliver Khosla · khosla-compliance · Alle Rechte vorbehalten</oddHeader>
    <oddFooter>&amp;CSeite &amp;P/4 | Audit: 29.03.2026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L16"/>
  <sheetViews>
    <sheetView showGridLines="0" workbookViewId="0">
      <pane ySplit="11" topLeftCell="A12" activePane="bottomLeft" state="frozen"/>
      <selection pane="bottomLeft" activeCell="A1" sqref="A1:L1"/>
    </sheetView>
  </sheetViews>
  <sheetFormatPr baseColWidth="10" defaultColWidth="8.83203125" defaultRowHeight="15"/>
  <cols>
    <col width="14" customWidth="1" style="16" min="1" max="1"/>
    <col width="10" customWidth="1" style="16" min="2" max="2"/>
    <col width="14" customWidth="1" style="16" min="3" max="3"/>
    <col width="10" customWidth="1" style="16" min="4" max="4"/>
    <col width="14" customWidth="1" style="16" min="5" max="5"/>
    <col width="10" customWidth="1" style="16" min="6" max="6"/>
    <col width="4" customWidth="1" style="16" min="7" max="12"/>
  </cols>
  <sheetData>
    <row r="1" ht="38" customHeight="1" s="16">
      <c r="A1" s="19" t="inlineStr">
        <is>
          <t>MON-02-ALERTS | KPI-DASHBOARD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  <c r="K1" s="22" t="n"/>
      <c r="L1" s="22" t="n"/>
    </row>
    <row r="2" ht="18" customHeight="1" s="16">
      <c r="A2" s="18" t="inlineStr">
        <is>
          <t>Dok-ID: MON-02-ALERTS · Version: 1.0 · Status: BSI-Audit-ready · Klassifizierung: Intern/Vertraulich · Gültig ab: 29.03.2026 · Review: Quartalsweise</t>
        </is>
      </c>
      <c r="B2" s="23" t="n"/>
      <c r="C2" s="23" t="n"/>
      <c r="D2" s="23" t="n"/>
      <c r="E2" s="23" t="n"/>
      <c r="F2" s="23" t="n"/>
      <c r="G2" s="23" t="n"/>
      <c r="H2" s="23" t="n"/>
      <c r="I2" s="23" t="n"/>
      <c r="J2" s="23" t="n"/>
      <c r="K2" s="23" t="n"/>
      <c r="L2" s="23" t="n"/>
    </row>
    <row r="4" ht="22" customHeight="1" s="16">
      <c r="A4" s="14" t="inlineStr">
        <is>
          <t>KPI DASHBOARD</t>
        </is>
      </c>
      <c r="B4" s="31" t="n"/>
      <c r="C4" s="32" t="n"/>
    </row>
    <row r="5" ht="34" customHeight="1" s="16">
      <c r="A5" s="1" t="inlineStr">
        <is>
          <t>Metrik</t>
        </is>
      </c>
      <c r="B5" s="1" t="inlineStr">
        <is>
          <t>Ziel</t>
        </is>
      </c>
      <c r="C5" s="1" t="inlineStr">
        <is>
          <t>Aktuell</t>
        </is>
      </c>
    </row>
    <row r="6">
      <c r="A6" s="2" t="inlineStr">
        <is>
          <t>MTTR P1</t>
        </is>
      </c>
      <c r="B6" s="2" t="inlineStr">
        <is>
          <t>&lt;1h</t>
        </is>
      </c>
      <c r="C6" s="2">
        <f>ROUND(AVERAGEIF('ALARM-MATRIX'!$C$26:$C$37,"P1",'ALARM-MATRIX'!$F$26:$F$37),0)&amp;" min"</f>
        <v/>
      </c>
    </row>
    <row r="7">
      <c r="A7" s="3" t="inlineStr">
        <is>
          <t>False Positives</t>
        </is>
      </c>
      <c r="B7" s="3" t="inlineStr">
        <is>
          <t>&lt;10%</t>
        </is>
      </c>
      <c r="C7" s="3">
        <f>ROUND(COUNTIF('ALARM-MATRIX'!$L$26:$L$37,"Ja")/COUNTA('ALARM-MATRIX'!$A$26:$A$37)*100,1)&amp;"%"</f>
        <v/>
      </c>
    </row>
    <row r="8">
      <c r="A8" s="2" t="inlineStr">
        <is>
          <t>Alert Coverage</t>
        </is>
      </c>
      <c r="B8" s="2" t="inlineStr">
        <is>
          <t>100%</t>
        </is>
      </c>
      <c r="C8" s="2" t="inlineStr">
        <is>
          <t>98%</t>
        </is>
      </c>
    </row>
    <row r="9">
      <c r="A9" s="3" t="inlineStr">
        <is>
          <t>On-Call Breaches</t>
        </is>
      </c>
      <c r="B9" s="3" t="inlineStr">
        <is>
          <t>0</t>
        </is>
      </c>
      <c r="C9" s="3" t="inlineStr">
        <is>
          <t>0</t>
        </is>
      </c>
    </row>
    <row r="11" ht="22" customHeight="1" s="16">
      <c r="A11" s="14" t="inlineStr">
        <is>
          <t>PIVOT / AUSWERTUNG</t>
        </is>
      </c>
      <c r="B11" s="31" t="n"/>
      <c r="C11" s="31" t="n"/>
      <c r="D11" s="31" t="n"/>
      <c r="E11" s="31" t="n"/>
      <c r="F11" s="32" t="n"/>
    </row>
    <row r="12">
      <c r="A12" s="10" t="inlineStr">
        <is>
          <t>Priority</t>
        </is>
      </c>
      <c r="B12" s="10" t="inlineStr">
        <is>
          <t>Anzahl</t>
        </is>
      </c>
      <c r="C12" s="10" t="inlineStr">
        <is>
          <t>Status</t>
        </is>
      </c>
      <c r="D12" s="10" t="inlineStr">
        <is>
          <t>Anzahl</t>
        </is>
      </c>
      <c r="E12" s="10" t="inlineStr">
        <is>
          <t>False Positive</t>
        </is>
      </c>
      <c r="F12" s="10" t="inlineStr">
        <is>
          <t>Anzahl</t>
        </is>
      </c>
    </row>
    <row r="13">
      <c r="A13" s="2" t="inlineStr">
        <is>
          <t>P1</t>
        </is>
      </c>
      <c r="B13" s="2">
        <f>COUNTIF('ALARM-MATRIX'!$C$26:$C$37,"P1")</f>
        <v/>
      </c>
      <c r="C13" s="2" t="inlineStr">
        <is>
          <t>Neu</t>
        </is>
      </c>
      <c r="D13" s="2">
        <f>COUNTIF('ALARM-MATRIX'!$J$26:$J$37,"Neu")</f>
        <v/>
      </c>
      <c r="E13" s="2" t="inlineStr">
        <is>
          <t>Ja</t>
        </is>
      </c>
      <c r="F13" s="2">
        <f>COUNTIF('ALARM-MATRIX'!$L$26:$L$37,"Ja")</f>
        <v/>
      </c>
    </row>
    <row r="14">
      <c r="A14" s="3" t="inlineStr">
        <is>
          <t>P2</t>
        </is>
      </c>
      <c r="B14" s="3">
        <f>COUNTIF('ALARM-MATRIX'!$C$26:$C$37,"P2")</f>
        <v/>
      </c>
      <c r="C14" s="3" t="inlineStr">
        <is>
          <t>Offen</t>
        </is>
      </c>
      <c r="D14" s="3">
        <f>COUNTIF('ALARM-MATRIX'!$J$26:$J$37,"Offen")</f>
        <v/>
      </c>
      <c r="E14" s="3" t="inlineStr">
        <is>
          <t>Nein</t>
        </is>
      </c>
      <c r="F14" s="3">
        <f>COUNTIF('ALARM-MATRIX'!$L$26:$L$37,"Nein")</f>
        <v/>
      </c>
    </row>
    <row r="15">
      <c r="A15" s="2" t="inlineStr">
        <is>
          <t>P3</t>
        </is>
      </c>
      <c r="B15" s="2">
        <f>COUNTIF('ALARM-MATRIX'!$C$26:$C$37,"P3")</f>
        <v/>
      </c>
      <c r="C15" s="2" t="inlineStr">
        <is>
          <t>Geschlossen</t>
        </is>
      </c>
      <c r="D15" s="2">
        <f>COUNTIF('ALARM-MATRIX'!$J$26:$J$37,"Geschlossen")</f>
        <v/>
      </c>
      <c r="E15" s="2" t="n"/>
      <c r="F15" s="2" t="n"/>
    </row>
    <row r="16">
      <c r="A16" s="3" t="inlineStr">
        <is>
          <t>P4</t>
        </is>
      </c>
      <c r="B16" s="3">
        <f>COUNTIF('ALARM-MATRIX'!$C$26:$C$37,"P4")</f>
        <v/>
      </c>
      <c r="C16" s="3" t="n"/>
      <c r="D16" s="3" t="n"/>
      <c r="E16" s="3" t="n"/>
      <c r="F16" s="3" t="n"/>
    </row>
  </sheetData>
  <autoFilter ref="A12:L16"/>
  <mergeCells count="4">
    <mergeCell ref="A4:C4"/>
    <mergeCell ref="A2:L2"/>
    <mergeCell ref="A1:L1"/>
    <mergeCell ref="A11:F11"/>
  </mergeCells>
  <pageMargins left="0.75" right="0.75" top="1" bottom="1" header="0.5" footer="0.5"/>
  <pageSetup orientation="landscape" paperSize="8" fitToHeight="0"/>
  <headerFooter>
    <oddHeader>&amp;CMON-02-ALERTS_v1.0 | BSI MON.2_x000a_© Oliver Khosla · khosla-compliance · Alle Rechte vorbehalten</oddHeader>
    <oddFooter>&amp;CSeite &amp;P/4 | Audit: 29.03.2026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language>de-DE</dc:language>
  <dcterms:created xsi:type="dcterms:W3CDTF">2026-03-29T14:59:08Z</dcterms:created>
  <dcterms:modified xsi:type="dcterms:W3CDTF">2026-04-02T22:54:43Z</dcterms:modified>
  <cp:lastModifiedBy>Oliver Khosla</cp:lastModifiedBy>
</cp:coreProperties>
</file>