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500" firstSheet="0" activeTab="1" autoFilterDateGrouping="1"/>
  </bookViews>
  <sheets>
    <sheet name="Risk Register" sheetId="1" state="visible" r:id="rId1"/>
    <sheet name="Heatmap" sheetId="2" state="visible" r:id="rId2"/>
    <sheet name="Legende &amp; Skalen" sheetId="3" state="visible" r:id="rId3"/>
    <sheet name="Listen" sheetId="4" state="visible" r:id="rId4"/>
  </sheets>
  <definedNames>
    <definedName name="EvidenceTypeList">Listen!$E$2:$E$8</definedName>
    <definedName name="Handlungsfelder">Listen!$A$2:$A$11</definedName>
    <definedName name="ScoreList">Listen!$C$2:$C$6</definedName>
    <definedName name="StatusList">Listen!$D$2:$D$5</definedName>
    <definedName name="ThreatLibrary">Listen!$B$2:$B$17</definedName>
    <definedName name="_xlnm._FilterDatabase" localSheetId="0" hidden="1">'Risk Register'!$A$4:$X$300</definedName>
    <definedName name="_xlnm.Print_Titles" localSheetId="0">'Risk Register'!$1:$4</definedName>
  </definedNames>
  <calcPr calcId="191029" fullCalcOnLoad="1" forceFullCalc="1"/>
</workbook>
</file>

<file path=xl/styles.xml><?xml version="1.0" encoding="utf-8"?>
<styleSheet xmlns="http://schemas.openxmlformats.org/spreadsheetml/2006/main">
  <numFmts count="2">
    <numFmt numFmtId="164" formatCode="dd\.mm\.yyyy"/>
    <numFmt numFmtId="165" formatCode="mm/dd/yy"/>
  </numFmts>
  <fonts count="27">
    <font>
      <name val="Calibri"/>
      <charset val="1"/>
      <family val="2"/>
      <color theme="1"/>
      <sz val="11"/>
    </font>
    <font>
      <name val="Arial"/>
      <family val="2"/>
      <b val="1"/>
      <color rgb="FFFFFFFF"/>
      <sz val="9"/>
    </font>
    <font>
      <name val="Arial"/>
      <family val="2"/>
      <color rgb="FF991B1B"/>
      <sz val="9"/>
    </font>
    <font>
      <name val="Arial"/>
      <family val="2"/>
      <color rgb="FF92400E"/>
      <sz val="9"/>
    </font>
    <font>
      <name val="Arial"/>
      <family val="2"/>
      <color rgb="FF14532D"/>
      <sz val="9"/>
    </font>
    <font>
      <name val="Arial"/>
      <family val="2"/>
      <b val="1"/>
      <color rgb="FF0F172A"/>
      <sz val="9"/>
    </font>
    <font>
      <name val="Arial"/>
      <family val="2"/>
      <b val="1"/>
      <color rgb="FF0F172A"/>
      <sz val="11"/>
    </font>
    <font>
      <name val="Arial"/>
      <family val="2"/>
      <b val="1"/>
      <color rgb="FF991B1B"/>
      <sz val="11"/>
    </font>
    <font>
      <name val="Arial"/>
      <family val="2"/>
      <b val="1"/>
      <color rgb="FF92400E"/>
      <sz val="11"/>
    </font>
    <font>
      <name val="Arial"/>
      <family val="2"/>
      <b val="1"/>
      <color rgb="FF14532D"/>
      <sz val="11"/>
    </font>
    <font>
      <name val="Arial"/>
      <family val="2"/>
      <b val="1"/>
      <color rgb="FF14532D"/>
      <sz val="9"/>
    </font>
    <font>
      <name val="Arial"/>
      <family val="2"/>
      <b val="1"/>
      <color rgb="FF92400E"/>
      <sz val="9"/>
    </font>
    <font>
      <name val="Arial"/>
      <family val="2"/>
      <b val="1"/>
      <color rgb="FF991B1B"/>
      <sz val="9"/>
    </font>
    <font>
      <name val="Arial"/>
      <family val="2"/>
      <b val="1"/>
      <color rgb="FF0C1B35"/>
      <sz val="9"/>
    </font>
    <font>
      <name val="Arial"/>
      <family val="2"/>
      <color rgb="FF475569"/>
      <sz val="9"/>
    </font>
    <font>
      <name val="Calibri"/>
      <family val="2"/>
      <b val="1"/>
      <color rgb="FFFFFFFF"/>
      <sz val="12"/>
    </font>
    <font>
      <name val="Calibri"/>
      <family val="2"/>
      <b val="1"/>
      <color rgb="FFFFFFFF"/>
      <sz val="10"/>
    </font>
    <font>
      <name val="Calibri"/>
      <family val="2"/>
      <b val="1"/>
      <color rgb="FF0F2747"/>
      <sz val="10"/>
    </font>
    <font>
      <name val="Calibri"/>
      <family val="2"/>
      <color rgb="FF111827"/>
      <sz val="10"/>
    </font>
    <font>
      <name val="Calibri"/>
      <family val="2"/>
      <b val="1"/>
      <color rgb="FF0F2747"/>
      <sz val="11"/>
    </font>
    <font>
      <name val="Calibri"/>
      <family val="2"/>
      <b val="1"/>
      <color rgb="FFFFFFFF"/>
      <sz val="11"/>
    </font>
    <font>
      <name val="Calibri"/>
      <family val="2"/>
      <b val="1"/>
      <color rgb="FF0F2747"/>
      <sz val="11"/>
    </font>
    <font>
      <name val="Calibri"/>
      <family val="2"/>
      <b val="1"/>
      <color theme="0"/>
      <sz val="11"/>
    </font>
    <font>
      <name val="Calibri"/>
      <family val="2"/>
      <color theme="0"/>
      <sz val="11"/>
    </font>
    <font>
      <name val="Calibri"/>
      <charset val="1"/>
      <family val="2"/>
      <color rgb="FF000000"/>
      <sz val="11"/>
    </font>
    <font>
      <name val="Arial"/>
      <family val="2"/>
      <b val="1"/>
      <color rgb="FF993300"/>
      <sz val="9"/>
    </font>
    <font>
      <name val="Arial"/>
      <family val="2"/>
      <color rgb="FF333333"/>
      <sz val="9"/>
    </font>
  </fonts>
  <fills count="13">
    <fill>
      <patternFill/>
    </fill>
    <fill>
      <patternFill patternType="gray125"/>
    </fill>
    <fill>
      <patternFill patternType="solid">
        <fgColor rgb="FF1E3A8A"/>
        <bgColor rgb="FF1E293B"/>
      </patternFill>
    </fill>
    <fill>
      <patternFill patternType="solid">
        <fgColor rgb="FFF8FAFC"/>
        <bgColor rgb="FFFFFFFF"/>
      </patternFill>
    </fill>
    <fill>
      <patternFill patternType="solid">
        <fgColor rgb="FFDCFCE7"/>
        <bgColor rgb="FFEFF6FF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475569"/>
        <bgColor rgb="FF1E3A8A"/>
      </patternFill>
    </fill>
    <fill>
      <patternFill patternType="solid">
        <fgColor rgb="FF0F2747"/>
      </patternFill>
    </fill>
    <fill>
      <patternFill patternType="solid">
        <fgColor rgb="FFD9E7F7"/>
      </patternFill>
    </fill>
    <fill>
      <patternFill patternType="solid">
        <fgColor rgb="FFFFFFFF"/>
      </patternFill>
    </fill>
    <fill>
      <patternFill patternType="solid">
        <fgColor rgb="FFDCEBFA"/>
      </patternFill>
    </fill>
    <fill>
      <patternFill patternType="solid">
        <fgColor theme="5" tint="0.7999816888943144"/>
        <bgColor indexed="64"/>
      </patternFill>
    </fill>
  </fills>
  <borders count="12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/>
      <bottom/>
      <diagonal/>
    </border>
    <border>
      <left style="thin">
        <color rgb="FFD7E1EC"/>
      </left>
      <right style="thin">
        <color rgb="FFD7E1EC"/>
      </right>
      <top style="medium">
        <color rgb="FFAFCDF3"/>
      </top>
      <bottom style="medium">
        <color rgb="FFAFCDF3"/>
      </bottom>
      <diagonal/>
    </border>
    <border>
      <left style="thin">
        <color rgb="FFD7E1EC"/>
      </left>
      <right style="thin">
        <color rgb="FFD7E1EC"/>
      </right>
      <top style="thin">
        <color rgb="FFD7E1EC"/>
      </top>
      <bottom style="thin">
        <color rgb="FFD7E1EC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D7E1EC"/>
      </top>
      <bottom/>
      <diagonal/>
    </border>
    <border>
      <left/>
      <right style="thin">
        <color rgb="FFD7E1EC"/>
      </right>
      <top style="thin">
        <color rgb="FFD7E1EC"/>
      </top>
      <bottom/>
      <diagonal/>
    </border>
    <border>
      <left/>
      <right style="thin">
        <color rgb="FFD7E1EC"/>
      </right>
      <top style="thin">
        <color rgb="FFD7E1EC"/>
      </top>
      <bottom style="thin">
        <color rgb="FFD7E1EC"/>
      </bottom>
      <diagonal/>
    </border>
  </borders>
  <cellStyleXfs count="1">
    <xf numFmtId="0" fontId="0" fillId="0" borderId="5"/>
  </cellStyleXfs>
  <cellXfs count="61">
    <xf numFmtId="0" fontId="0" fillId="0" borderId="0" pivotButton="0" quotePrefix="0" xfId="0"/>
    <xf numFmtId="0" fontId="0" fillId="3" borderId="0" pivotButton="0" quotePrefix="0" xfId="0"/>
    <xf numFmtId="0" fontId="10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 indent="1"/>
    </xf>
    <xf numFmtId="0" fontId="11" fillId="5" borderId="2" applyAlignment="1" pivotButton="0" quotePrefix="0" xfId="0">
      <alignment horizontal="center" vertical="center"/>
    </xf>
    <xf numFmtId="0" fontId="3" fillId="5" borderId="2" applyAlignment="1" pivotButton="0" quotePrefix="0" xfId="0">
      <alignment horizontal="left" vertical="center" indent="1"/>
    </xf>
    <xf numFmtId="0" fontId="12" fillId="6" borderId="2" applyAlignment="1" pivotButton="0" quotePrefix="0" xfId="0">
      <alignment horizontal="center" vertical="center"/>
    </xf>
    <xf numFmtId="0" fontId="2" fillId="6" borderId="2" applyAlignment="1" pivotButton="0" quotePrefix="0" xfId="0">
      <alignment horizontal="left" vertical="center" indent="1"/>
    </xf>
    <xf numFmtId="0" fontId="17" fillId="9" borderId="6" applyAlignment="1" pivotButton="0" quotePrefix="0" xfId="0">
      <alignment horizontal="center" vertical="center" wrapText="1"/>
    </xf>
    <xf numFmtId="0" fontId="18" fillId="10" borderId="7" applyAlignment="1" pivotButton="0" quotePrefix="0" xfId="0">
      <alignment horizontal="center" vertical="top"/>
    </xf>
    <xf numFmtId="0" fontId="18" fillId="10" borderId="7" applyAlignment="1" pivotButton="0" quotePrefix="0" xfId="0">
      <alignment horizontal="left" vertical="top" wrapText="1"/>
    </xf>
    <xf numFmtId="1" fontId="18" fillId="10" borderId="7" applyAlignment="1" pivotButton="0" quotePrefix="0" xfId="0">
      <alignment horizontal="center" vertical="top"/>
    </xf>
    <xf numFmtId="0" fontId="18" fillId="10" borderId="7" applyAlignment="1" pivotButton="0" quotePrefix="0" xfId="0">
      <alignment horizontal="center" vertical="top" wrapText="1"/>
    </xf>
    <xf numFmtId="164" fontId="18" fillId="10" borderId="7" applyAlignment="1" pivotButton="0" quotePrefix="0" xfId="0">
      <alignment horizontal="center" vertical="top"/>
    </xf>
    <xf numFmtId="165" fontId="18" fillId="10" borderId="7" applyAlignment="1" pivotButton="0" quotePrefix="0" xfId="0">
      <alignment horizontal="center" vertical="top" wrapText="1"/>
    </xf>
    <xf numFmtId="0" fontId="19" fillId="9" borderId="7" applyAlignment="1" pivotButton="0" quotePrefix="0" xfId="0">
      <alignment horizontal="center" vertical="center"/>
    </xf>
    <xf numFmtId="0" fontId="19" fillId="4" borderId="7" applyAlignment="1" pivotButton="0" quotePrefix="0" xfId="0">
      <alignment horizontal="center" vertical="center"/>
    </xf>
    <xf numFmtId="0" fontId="19" fillId="5" borderId="7" applyAlignment="1" pivotButton="0" quotePrefix="0" xfId="0">
      <alignment horizontal="center" vertical="center"/>
    </xf>
    <xf numFmtId="0" fontId="19" fillId="6" borderId="7" applyAlignment="1" pivotButton="0" quotePrefix="0" xfId="0">
      <alignment horizontal="center" vertical="center"/>
    </xf>
    <xf numFmtId="0" fontId="2" fillId="6" borderId="7" applyAlignment="1" pivotButton="0" quotePrefix="0" xfId="0">
      <alignment horizontal="center" vertical="center"/>
    </xf>
    <xf numFmtId="0" fontId="0" fillId="0" borderId="7" pivotButton="0" quotePrefix="0" xfId="0"/>
    <xf numFmtId="0" fontId="3" fillId="5" borderId="7" applyAlignment="1" pivotButton="0" quotePrefix="0" xfId="0">
      <alignment horizontal="center" vertical="center"/>
    </xf>
    <xf numFmtId="0" fontId="4" fillId="4" borderId="7" applyAlignment="1" pivotButton="0" quotePrefix="0" xfId="0">
      <alignment horizontal="center" vertical="center"/>
    </xf>
    <xf numFmtId="0" fontId="21" fillId="10" borderId="7" applyAlignment="1" pivotButton="0" quotePrefix="0" xfId="0">
      <alignment horizontal="center" vertical="center"/>
    </xf>
    <xf numFmtId="0" fontId="0" fillId="10" borderId="7" pivotButton="0" quotePrefix="0" xfId="0"/>
    <xf numFmtId="0" fontId="0" fillId="10" borderId="5" pivotButton="0" quotePrefix="0" xfId="0"/>
    <xf numFmtId="0" fontId="21" fillId="10" borderId="5" pivotButton="0" quotePrefix="0" xfId="0"/>
    <xf numFmtId="0" fontId="19" fillId="9" borderId="6" applyAlignment="1" pivotButton="0" quotePrefix="0" xfId="0">
      <alignment horizontal="center" vertical="center" wrapText="1"/>
    </xf>
    <xf numFmtId="0" fontId="6" fillId="10" borderId="5" applyAlignment="1" pivotButton="0" quotePrefix="0" xfId="0">
      <alignment horizontal="center" vertical="center"/>
    </xf>
    <xf numFmtId="0" fontId="19" fillId="9" borderId="7" pivotButton="0" quotePrefix="0" xfId="0"/>
    <xf numFmtId="0" fontId="5" fillId="10" borderId="7" applyAlignment="1" pivotButton="0" quotePrefix="0" xfId="0">
      <alignment horizontal="center" vertical="top" wrapText="1"/>
    </xf>
    <xf numFmtId="0" fontId="0" fillId="10" borderId="7" applyAlignment="1" pivotButton="0" quotePrefix="0" xfId="0">
      <alignment horizontal="left" vertical="top" wrapText="1"/>
    </xf>
    <xf numFmtId="0" fontId="0" fillId="10" borderId="7" applyAlignment="1" pivotButton="0" quotePrefix="0" xfId="0">
      <alignment horizontal="center" vertical="top" wrapText="1"/>
    </xf>
    <xf numFmtId="0" fontId="7" fillId="10" borderId="5" applyAlignment="1" pivotButton="0" quotePrefix="0" xfId="0">
      <alignment horizontal="center" vertical="center"/>
    </xf>
    <xf numFmtId="0" fontId="8" fillId="10" borderId="5" applyAlignment="1" pivotButton="0" quotePrefix="0" xfId="0">
      <alignment horizontal="center" vertical="center"/>
    </xf>
    <xf numFmtId="0" fontId="9" fillId="10" borderId="5" applyAlignment="1" pivotButton="0" quotePrefix="0" xfId="0">
      <alignment horizontal="center" vertical="center"/>
    </xf>
    <xf numFmtId="0" fontId="5" fillId="10" borderId="7" applyAlignment="1" pivotButton="0" quotePrefix="0" xfId="0">
      <alignment horizontal="left" vertical="center" indent="1"/>
    </xf>
    <xf numFmtId="0" fontId="19" fillId="9" borderId="0" pivotButton="0" quotePrefix="0" xfId="0"/>
    <xf numFmtId="0" fontId="19" fillId="0" borderId="7" pivotButton="0" quotePrefix="0" xfId="0"/>
    <xf numFmtId="0" fontId="22" fillId="2" borderId="2" applyAlignment="1" pivotButton="0" quotePrefix="0" xfId="0">
      <alignment horizontal="center" vertical="center" wrapText="1"/>
    </xf>
    <xf numFmtId="0" fontId="22" fillId="2" borderId="3" applyAlignment="1" pivotButton="0" quotePrefix="0" xfId="0">
      <alignment horizontal="center" vertical="center" wrapText="1"/>
    </xf>
    <xf numFmtId="0" fontId="23" fillId="0" borderId="0" pivotButton="0" quotePrefix="0" xfId="0"/>
    <xf numFmtId="0" fontId="25" fillId="0" borderId="0" pivotButton="0" quotePrefix="0" xfId="0"/>
    <xf numFmtId="0" fontId="26" fillId="0" borderId="0" pivotButton="0" quotePrefix="0" xfId="0"/>
    <xf numFmtId="0" fontId="25" fillId="12" borderId="0" pivotButton="0" quotePrefix="0" xfId="0"/>
    <xf numFmtId="0" fontId="15" fillId="8" borderId="1" applyAlignment="1" pivotButton="0" quotePrefix="0" xfId="0">
      <alignment horizontal="center" vertical="center"/>
    </xf>
    <xf numFmtId="0" fontId="0" fillId="0" borderId="4" pivotButton="0" quotePrefix="0" xfId="0"/>
    <xf numFmtId="0" fontId="22" fillId="2" borderId="1" applyAlignment="1" pivotButton="0" quotePrefix="0" xfId="0">
      <alignment horizontal="center" vertical="center" wrapText="1"/>
    </xf>
    <xf numFmtId="0" fontId="23" fillId="0" borderId="4" pivotButton="0" quotePrefix="0" xfId="0"/>
    <xf numFmtId="0" fontId="17" fillId="11" borderId="1" applyAlignment="1" pivotButton="0" quotePrefix="0" xfId="0">
      <alignment horizontal="center" vertical="center"/>
    </xf>
    <xf numFmtId="0" fontId="16" fillId="8" borderId="5" applyAlignment="1" pivotButton="0" quotePrefix="0" xfId="0">
      <alignment horizontal="left" vertical="center"/>
    </xf>
    <xf numFmtId="0" fontId="15" fillId="8" borderId="5" applyAlignment="1" pivotButton="0" quotePrefix="0" xfId="0">
      <alignment horizontal="left" vertical="center"/>
    </xf>
    <xf numFmtId="0" fontId="14" fillId="3" borderId="1" applyAlignment="1" pivotButton="0" quotePrefix="0" xfId="0">
      <alignment horizontal="left" vertical="center" indent="1"/>
    </xf>
    <xf numFmtId="0" fontId="1" fillId="7" borderId="1" applyAlignment="1" pivotButton="0" quotePrefix="0" xfId="0">
      <alignment horizontal="left" vertical="center"/>
    </xf>
    <xf numFmtId="0" fontId="13" fillId="3" borderId="7" applyAlignment="1" pivotButton="0" quotePrefix="0" xfId="0">
      <alignment horizontal="left" vertical="center" indent="1"/>
    </xf>
    <xf numFmtId="0" fontId="20" fillId="8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left" vertical="center" indent="1"/>
    </xf>
    <xf numFmtId="0" fontId="19" fillId="3" borderId="7" applyAlignment="1" pivotButton="0" quotePrefix="0" xfId="0">
      <alignment horizontal="left" vertical="center" indent="1"/>
    </xf>
    <xf numFmtId="164" fontId="18" fillId="10" borderId="7" applyAlignment="1" pivotButton="0" quotePrefix="0" xfId="0">
      <alignment horizontal="center" vertical="top"/>
    </xf>
    <xf numFmtId="165" fontId="18" fillId="10" borderId="7" applyAlignment="1" pivotButton="0" quotePrefix="0" xfId="0">
      <alignment horizontal="center" vertical="top" wrapText="1"/>
    </xf>
    <xf numFmtId="0" fontId="0" fillId="0" borderId="11" pivotButton="0" quotePrefix="0" xfId="0"/>
  </cellXfs>
  <cellStyles count="1">
    <cellStyle name="Standard" xfId="0" builtinId="0"/>
  </cellStyles>
  <dxfs count="16">
    <dxf>
      <font>
        <name val="Arial"/>
        <charset val="1"/>
        <b val="1"/>
        <color rgb="FF14532D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9240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b val="1"/>
        <color rgb="FF1D4ED8"/>
        <sz val="9"/>
      </font>
      <fill>
        <patternFill>
          <bgColor rgb="FFEFF6FF"/>
        </patternFill>
      </fill>
    </dxf>
    <dxf>
      <font>
        <name val="Arial"/>
        <charset val="1"/>
        <b val="1"/>
        <color rgb="FF14532D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9240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  <dxf>
      <fill>
        <patternFill patternType="solid">
          <fgColor rgb="FFDCFCE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CACA"/>
        </patternFill>
      </fill>
    </dxf>
    <dxf>
      <fill>
        <patternFill patternType="solid">
          <fgColor rgb="FFDCFCE7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FECACA"/>
        </patternFill>
      </fill>
    </dxf>
    <dxf>
      <font>
        <name val="Arial"/>
        <charset val="1"/>
        <b val="1"/>
        <color rgb="FF14532D"/>
        <sz val="9"/>
      </font>
      <fill>
        <patternFill>
          <bgColor rgb="FFDCFCE7"/>
        </patternFill>
      </fill>
    </dxf>
    <dxf>
      <font>
        <name val="Arial"/>
        <charset val="1"/>
        <b val="1"/>
        <color rgb="FF92400E"/>
        <sz val="9"/>
      </font>
      <fill>
        <patternFill>
          <bgColor rgb="FFFEF3C7"/>
        </patternFill>
      </fill>
    </dxf>
    <dxf>
      <font>
        <name val="Arial"/>
        <charset val="1"/>
        <b val="1"/>
        <color rgb="FF991B1B"/>
        <sz val="9"/>
      </font>
      <fill>
        <patternFill>
          <bgColor rgb="FFFEE2E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1D4ED8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F8FAFC"/>
      <rgbColor rgb="FFFFFF99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C1B35"/>
      <rgbColor rgb="FF339966"/>
      <rgbColor rgb="FF0F172A"/>
      <rgbColor rgb="FF14532D"/>
      <rgbColor rgb="FF92400E"/>
      <rgbColor rgb="FF993366"/>
      <rgbColor rgb="FF1E3A8A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omments/comment1.xml><?xml version="1.0" encoding="utf-8"?>
<comments xmlns="http://schemas.openxmlformats.org/spreadsheetml/2006/main">
  <authors>
    <author>Codex</author>
  </authors>
  <commentList>
    <comment ref="G4" authorId="0" shapeId="0">
      <text>
        <t>Eintrittswahrscheinlichkeit: 1 = &lt;1% / 1x in 10 Jahren; 2 = 1–5% / etwa alle 2 Jahre; 3 = 5–20% / etwa jährlich; 4 = 20–50% / mehrmals pro Jahr; 5 = &gt;50% / häufig bis monatlich</t>
      </text>
    </comment>
    <comment ref="H4" authorId="0" shapeId="0">
      <text>
        <t>Auswirkung: 1 = &lt;10k EUR / lokal / gering; 2 = 10–100k EUR / begrenzt; 3 = 100k–1M EUR / spürbar / national relevant; 4 = 1–10M EUR / erheblich / EU-weit relevant; 5 = &gt;10M EUR / systemisch / existenziell</t>
      </text>
    </comment>
    <comment ref="K4" authorId="0" shapeId="0">
      <text>
        <t>Restrisiko-Eintritt nach Umsetzung der bestehenden und geplanten Maßnahmen.</t>
      </text>
    </comment>
    <comment ref="L4" authorId="0" shapeId="0">
      <text>
        <t>Restrisiko-Auswirkung nach Umsetzung der bestehenden und geplanten Maßnahmen.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C4" authorId="0" shapeId="0">
      <text>
        <t>X-Achse = Eintrittswahrscheinlichkeit, Y-Achse = Auswirkung. Die Matrix zählt Risiken aus dem Risk Register anhand der Werte in Spalte G und H.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X300"/>
  <sheetViews>
    <sheetView showGridLines="0" zoomScaleNormal="100" workbookViewId="0">
      <pane ySplit="4" topLeftCell="A5" activePane="bottomLeft" state="frozen"/>
      <selection pane="bottomLeft" activeCell="A11" sqref="A11"/>
    </sheetView>
  </sheetViews>
  <sheetFormatPr baseColWidth="10" defaultColWidth="8.6640625" defaultRowHeight="15"/>
  <cols>
    <col width="12" customWidth="1" min="1" max="1"/>
    <col width="24" customWidth="1" min="2" max="3"/>
    <col width="34" customWidth="1" min="4" max="4"/>
    <col width="22" customWidth="1" min="5" max="5"/>
    <col width="24" customWidth="1" min="6" max="6"/>
    <col width="14" customWidth="1" min="7" max="8"/>
    <col width="12" customWidth="1" min="9" max="9"/>
    <col width="14" customWidth="1" min="10" max="10"/>
    <col width="16" customWidth="1" min="11" max="11"/>
    <col width="17" customWidth="1" min="12" max="12"/>
    <col width="13" customWidth="1" min="13" max="13"/>
    <col width="16" customWidth="1" min="14" max="14"/>
    <col width="30" customWidth="1" min="15" max="16"/>
    <col width="20" customWidth="1" min="17" max="17"/>
    <col width="14" customWidth="1" min="18" max="18"/>
    <col width="15" customWidth="1" min="19" max="19"/>
    <col width="28" customWidth="1" min="20" max="20"/>
    <col width="14" customWidth="1" min="21" max="21"/>
    <col width="24" customWidth="1" min="22" max="22"/>
    <col width="14" customWidth="1" min="23" max="23"/>
    <col width="20" customWidth="1" min="24" max="24"/>
  </cols>
  <sheetData>
    <row r="1" ht="24" customHeight="1">
      <c r="A1" s="51" t="inlineStr">
        <is>
          <t>NIS2 Risiko-Register  ·  Auditfeste Vorlage  ·  NIS2 Art. 21 · BSIG §30 · ISO 27005</t>
        </is>
      </c>
    </row>
    <row r="2" ht="20" customHeight="1">
      <c r="A2" s="50" t="inlineStr">
        <is>
          <t>Erstellt: 24.03.2026  ·  Verantwortlich: [Name / Funktion]  ·  Klassifikation: Intern-Vertraulich  ·  Version: 2.0</t>
        </is>
      </c>
    </row>
    <row r="3" ht="100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</row>
    <row r="4" ht="34" customHeight="1">
      <c r="A4" s="8" t="inlineStr">
        <is>
          <t>Risk ID</t>
        </is>
      </c>
      <c r="B4" s="8" t="inlineStr">
        <is>
          <t>NIS2-Handlungsfeld</t>
        </is>
      </c>
      <c r="C4" s="8" t="inlineStr">
        <is>
          <t>Asset/Prozess</t>
        </is>
      </c>
      <c r="D4" s="8" t="inlineStr">
        <is>
          <t>Risiko</t>
        </is>
      </c>
      <c r="E4" s="8" t="inlineStr">
        <is>
          <t>Bedrohung/Ursache</t>
        </is>
      </c>
      <c r="F4" s="8" t="inlineStr">
        <is>
          <t>Schwachstelle</t>
        </is>
      </c>
      <c r="G4" s="8" t="inlineStr">
        <is>
          <t>Eintrittswahrscheinlichkeit (1–5)</t>
        </is>
      </c>
      <c r="H4" s="8" t="inlineStr">
        <is>
          <t>Auswirkung (1–5)</t>
        </is>
      </c>
      <c r="I4" s="8" t="inlineStr">
        <is>
          <t>Inherent Score</t>
        </is>
      </c>
      <c r="J4" s="8" t="inlineStr">
        <is>
          <t>Risikoklasse</t>
        </is>
      </c>
      <c r="K4" s="8" t="inlineStr">
        <is>
          <t>Restrisiko Eintritt (1–5)</t>
        </is>
      </c>
      <c r="L4" s="8" t="inlineStr">
        <is>
          <t>Restrisiko Auswirkung (1–5)</t>
        </is>
      </c>
      <c r="M4" s="8" t="inlineStr">
        <is>
          <t>Restrisiko Score</t>
        </is>
      </c>
      <c r="N4" s="8" t="inlineStr">
        <is>
          <t>Restrisiko-Klasse</t>
        </is>
      </c>
      <c r="O4" s="8" t="inlineStr">
        <is>
          <t>Bestehende Maßnahmen</t>
        </is>
      </c>
      <c r="P4" s="8" t="inlineStr">
        <is>
          <t>Geplante Maßnahmen</t>
        </is>
      </c>
      <c r="Q4" s="8" t="inlineStr">
        <is>
          <t>Verantwortlicher</t>
        </is>
      </c>
      <c r="R4" s="8" t="inlineStr">
        <is>
          <t>Ziel-Frist</t>
        </is>
      </c>
      <c r="S4" s="8" t="inlineStr">
        <is>
          <t>Status</t>
        </is>
      </c>
      <c r="T4" s="8" t="inlineStr">
        <is>
          <t>Evidenz/Beleg</t>
        </is>
      </c>
      <c r="U4" s="8" t="inlineStr">
        <is>
          <t>Evidenztyp</t>
        </is>
      </c>
      <c r="V4" s="8" t="inlineStr">
        <is>
          <t>Regulatorische Referenz</t>
        </is>
      </c>
      <c r="W4" s="8" t="inlineStr">
        <is>
          <t>Review-Datum</t>
        </is>
      </c>
      <c r="X4" s="8" t="inlineStr">
        <is>
          <t>Risikoeigentümer</t>
        </is>
      </c>
    </row>
    <row r="5" ht="51.75" customHeight="1">
      <c r="A5" s="9" t="inlineStr">
        <is>
          <t>R-001</t>
        </is>
      </c>
      <c r="B5" s="10" t="inlineStr">
        <is>
          <t>Incident Management</t>
        </is>
      </c>
      <c r="C5" s="10" t="inlineStr">
        <is>
          <t>ERP-System / Finanz- und Auftragsabwicklung</t>
        </is>
      </c>
      <c r="D5" s="10" t="inlineStr">
        <is>
          <t>Ransomware auf zentrales ERP-System mit mehrtägigem Produktions- und Fakturaausfall</t>
        </is>
      </c>
      <c r="E5" s="10" t="inlineStr">
        <is>
          <t>Ransomware</t>
        </is>
      </c>
      <c r="F5" s="10" t="inlineStr">
        <is>
          <t>Unzureichende Segmentierung zwischen Office-IT und ERP-Umgebung; privilegierte Konten nicht vollständig gehärtet</t>
        </is>
      </c>
      <c r="G5" s="11" t="n">
        <v>4</v>
      </c>
      <c r="H5" s="11" t="n">
        <v>5</v>
      </c>
      <c r="I5" s="11">
        <f>IF(AND(G5&lt;&gt;"",H5&lt;&gt;""),G5*H5,"")</f>
        <v/>
      </c>
      <c r="J5" s="12">
        <f>IF(I5="","",IF(I5&lt;=10,"Niedrig",IF(I5&lt;=18,"Mittel","Hoch")))</f>
        <v/>
      </c>
      <c r="K5" s="11" t="n">
        <v>2</v>
      </c>
      <c r="L5" s="11" t="n">
        <v>4</v>
      </c>
      <c r="M5" s="11">
        <f>IF(AND(K5&lt;&gt;"",L5&lt;&gt;""),K5*L5,"")</f>
        <v/>
      </c>
      <c r="N5" s="12">
        <f>IF(M5="","",IF(M5&lt;=10,"Niedrig",IF(M5&lt;=18,"Mittel","Hoch")))</f>
        <v/>
      </c>
      <c r="O5" s="10" t="inlineStr">
        <is>
          <t>Tägliche Offline-Backups; EDR auf Servern; eingeschränkte Makro-Ausführung; Incident-Runbook vorhanden</t>
        </is>
      </c>
      <c r="P5" s="10" t="inlineStr">
        <is>
          <t>Netzwerksegmentierung des ERP-Umfelds; Wiederanlauf-Test des ERP aus Clean Backup; Härtung privilegierter Servicekonten</t>
        </is>
      </c>
      <c r="Q5" s="10" t="inlineStr">
        <is>
          <t>Leitung IT-Betrieb</t>
        </is>
      </c>
      <c r="R5" s="58" t="n">
        <v>46203</v>
      </c>
      <c r="S5" s="59" t="inlineStr">
        <is>
          <t>In Arbeit</t>
        </is>
      </c>
      <c r="T5" s="10" t="inlineStr">
        <is>
          <t>Backup-Protokolle Q1/2026; EDR-Abdeckungsreport; Notfallhandbuch v1.3</t>
        </is>
      </c>
      <c r="U5" s="12" t="inlineStr">
        <is>
          <t>Dokument</t>
        </is>
      </c>
      <c r="V5" s="10" t="inlineStr">
        <is>
          <t>NIS2 Art. 21(2); BSIG §30; BSI 200-4; ISO 27001 A.5 / A.17</t>
        </is>
      </c>
      <c r="W5" s="58">
        <f>IF(A5&lt;&gt;"",TODAY()+365,"")</f>
        <v/>
      </c>
      <c r="X5" s="10" t="inlineStr">
        <is>
          <t>CIO</t>
        </is>
      </c>
    </row>
    <row r="6" ht="39.75" customHeight="1">
      <c r="A6" s="9" t="inlineStr">
        <is>
          <t>R-002</t>
        </is>
      </c>
      <c r="B6" s="10" t="inlineStr">
        <is>
          <t>Supply Chain Security</t>
        </is>
      </c>
      <c r="C6" s="10" t="inlineStr">
        <is>
          <t>Dienstleistersteuerung / Externer Managed SOC Provider</t>
        </is>
      </c>
      <c r="D6" s="10" t="inlineStr">
        <is>
          <t>Unzureichende Lieferantenprüfung bei kritischem IT-Dienstleister führt zu unbekannten Ausfall- und Compliance-Risiken</t>
        </is>
      </c>
      <c r="E6" s="10" t="inlineStr">
        <is>
          <t>Lieferantenausfall</t>
        </is>
      </c>
      <c r="F6" s="10" t="inlineStr">
        <is>
          <t>Kein dokumentiertes Onboarding- und Re-Assessment-Verfahren für kritische IT-Dienstleister</t>
        </is>
      </c>
      <c r="G6" s="11" t="n">
        <v>4</v>
      </c>
      <c r="H6" s="11" t="n">
        <v>4</v>
      </c>
      <c r="I6" s="11">
        <f>IF(AND(G6&lt;&gt;"",H6&lt;&gt;""),G6*H6,"")</f>
        <v/>
      </c>
      <c r="J6" s="12">
        <f>IF(I6="","",IF(I6&lt;=10,"Niedrig",IF(I6&lt;=18,"Mittel","Hoch")))</f>
        <v/>
      </c>
      <c r="K6" s="11" t="n">
        <v>3</v>
      </c>
      <c r="L6" s="11" t="n">
        <v>3</v>
      </c>
      <c r="M6" s="11">
        <f>IF(AND(K6&lt;&gt;"",L6&lt;&gt;""),K6*L6,"")</f>
        <v/>
      </c>
      <c r="N6" s="12">
        <f>IF(M6="","",IF(M6&lt;=10,"Niedrig",IF(M6&lt;=18,"Mittel","Hoch")))</f>
        <v/>
      </c>
      <c r="O6" s="10" t="inlineStr">
        <is>
          <t>Vertrag mit SLA, NDA und TOM-Anlage; jährliches Service-Review auf Managementebene</t>
        </is>
      </c>
      <c r="P6" s="10" t="inlineStr">
        <is>
          <t>Einführung eines standardisierten Drittparteien-Assessments inkl. Evidenzanforderungen und Exit-Plan</t>
        </is>
      </c>
      <c r="Q6" s="10" t="inlineStr">
        <is>
          <t>Einkauf / Vendor Management</t>
        </is>
      </c>
      <c r="R6" s="58" t="n">
        <v>46218</v>
      </c>
      <c r="S6" s="12" t="inlineStr">
        <is>
          <t>Offen</t>
        </is>
      </c>
      <c r="T6" s="10" t="inlineStr">
        <is>
          <t>Vertragsspiegel SOC-Provider; letztes Review-Protokoll; SLA-Bericht</t>
        </is>
      </c>
      <c r="U6" s="12" t="inlineStr">
        <is>
          <t>Auditbericht</t>
        </is>
      </c>
      <c r="V6" s="10" t="inlineStr">
        <is>
          <t>NIS2 Art. 21(2); BSIG §30; ISO 27001 A.5 / A.15; ISO 27005</t>
        </is>
      </c>
      <c r="W6" s="58">
        <f>IF(A6&lt;&gt;"",TODAY()+365,"")</f>
        <v/>
      </c>
      <c r="X6" s="10" t="inlineStr">
        <is>
          <t>Leitung Einkauf</t>
        </is>
      </c>
    </row>
    <row r="7" ht="39.75" customHeight="1">
      <c r="A7" s="9" t="inlineStr">
        <is>
          <t>R-003</t>
        </is>
      </c>
      <c r="B7" s="10" t="inlineStr">
        <is>
          <t>Access Control</t>
        </is>
      </c>
      <c r="C7" s="10" t="inlineStr">
        <is>
          <t>Administrative Zugänge / Active Directory / VPN</t>
        </is>
      </c>
      <c r="D7" s="10" t="inlineStr">
        <is>
          <t>Fehlende MFA bei administrativen Zugängen ermöglicht unbefugte Übernahme privilegierter Konten</t>
        </is>
      </c>
      <c r="E7" s="10" t="inlineStr">
        <is>
          <t>Unbefugter Zugriff</t>
        </is>
      </c>
      <c r="F7" s="10" t="inlineStr">
        <is>
          <t>MFA nicht für alle privilegierten Zugänge verpflichtend durchgesetzt; Ausnahmen nicht risikobasiert dokumentiert</t>
        </is>
      </c>
      <c r="G7" s="11" t="n">
        <v>5</v>
      </c>
      <c r="H7" s="11" t="n">
        <v>3</v>
      </c>
      <c r="I7" s="11">
        <f>IF(AND(G7&lt;&gt;"",H7&lt;&gt;""),G7*H7,"")</f>
        <v/>
      </c>
      <c r="J7" s="12">
        <f>IF(I7="","",IF(I7&lt;=10,"Niedrig",IF(I7&lt;=18,"Mittel","Hoch")))</f>
        <v/>
      </c>
      <c r="K7" s="11" t="n">
        <v>2</v>
      </c>
      <c r="L7" s="11" t="n">
        <v>4</v>
      </c>
      <c r="M7" s="11">
        <f>IF(AND(K7&lt;&gt;"",L7&lt;&gt;""),K7*L7,"")</f>
        <v/>
      </c>
      <c r="N7" s="12">
        <f>IF(M7="","",IF(M7&lt;=10,"Niedrig",IF(M7&lt;=18,"Mittel","Hoch")))</f>
        <v/>
      </c>
      <c r="O7" s="10" t="inlineStr">
        <is>
          <t>Privilegierte Konten sind benannt; Passwortvault vorhanden; Admin-Zugänge werden protokolliert</t>
        </is>
      </c>
      <c r="P7" s="10" t="inlineStr">
        <is>
          <t>Verpflichtende MFA für alle administrativen Zugänge; Rezertifizierung aller Ausnahmen; Break-Glass-Prozess formal dokumentieren</t>
        </is>
      </c>
      <c r="Q7" s="10" t="inlineStr">
        <is>
          <t>Identity &amp; Access Management</t>
        </is>
      </c>
      <c r="R7" s="58" t="n">
        <v>46173</v>
      </c>
      <c r="S7" s="12" t="inlineStr">
        <is>
          <t>In Arbeit</t>
        </is>
      </c>
      <c r="T7" s="10" t="inlineStr">
        <is>
          <t>PAM-Konfiguration; AD-Gruppenliste; VPN-Administratorenreport</t>
        </is>
      </c>
      <c r="U7" s="12" t="inlineStr">
        <is>
          <t>Log</t>
        </is>
      </c>
      <c r="V7" s="10" t="inlineStr">
        <is>
          <t>NIS2 Art. 21(2); BSIG §30; ISO 27001 A.9; BSI 200-2</t>
        </is>
      </c>
      <c r="W7" s="58">
        <f>IF(A7&lt;&gt;"",TODAY()+365,"")</f>
        <v/>
      </c>
      <c r="X7" s="10" t="inlineStr">
        <is>
          <t>CISO</t>
        </is>
      </c>
    </row>
    <row r="8" ht="39.75" customHeight="1">
      <c r="A8" s="9" t="inlineStr">
        <is>
          <t>R-004</t>
        </is>
      </c>
      <c r="B8" s="10" t="inlineStr">
        <is>
          <t>Business Continuity</t>
        </is>
      </c>
      <c r="C8" s="10" t="inlineStr">
        <is>
          <t>Notfallmanagement / Rechenzentrumsbetrieb</t>
        </is>
      </c>
      <c r="D8" s="10" t="inlineStr">
        <is>
          <t>Unzureichend getesteter Wiederanlauf nach Systemausfall verlängert Unterbrechung kritischer Geschäftsprozesse</t>
        </is>
      </c>
      <c r="E8" s="10" t="inlineStr">
        <is>
          <t>Hardware-Ausfall</t>
        </is>
      </c>
      <c r="F8" s="10" t="inlineStr">
        <is>
          <t>Wiederanlaufpläne vorhanden, aber Tests nicht regelmäßig durchgeführt und Abhängigkeiten nicht vollständig dokumentiert</t>
        </is>
      </c>
      <c r="G8" s="11" t="n">
        <v>3</v>
      </c>
      <c r="H8" s="11" t="n">
        <v>4</v>
      </c>
      <c r="I8" s="11">
        <f>IF(AND(G8&lt;&gt;"",H8&lt;&gt;""),G8*H8,"")</f>
        <v/>
      </c>
      <c r="J8" s="12">
        <f>IF(I8="","",IF(I8&lt;=10,"Niedrig",IF(I8&lt;=18,"Mittel","Hoch")))</f>
        <v/>
      </c>
      <c r="K8" s="11" t="n">
        <v>3</v>
      </c>
      <c r="L8" s="11" t="n">
        <v>3</v>
      </c>
      <c r="M8" s="11">
        <f>IF(AND(K8&lt;&gt;"",L8&lt;&gt;""),K8*L8,"")</f>
        <v/>
      </c>
      <c r="N8" s="12">
        <f>IF(M8="","",IF(M8&lt;=10,"Niedrig",IF(M8&lt;=18,"Mittel","Hoch")))</f>
        <v/>
      </c>
      <c r="O8" s="10" t="inlineStr">
        <is>
          <t>Backup- und Recovery-Konzept dokumentiert; kritische Systeme priorisiert; Ersatzhardware über Rahmenvertrag abgesichert</t>
        </is>
      </c>
      <c r="P8" s="10" t="inlineStr">
        <is>
          <t>Durchführung eines vollständigen Wiederanlauf-Tests mit dokumentierten Soll-/Ist-Zeiten; Aktualisierung der Notfallhandbücher und Kontaktlisten</t>
        </is>
      </c>
      <c r="Q8" s="10" t="inlineStr">
        <is>
          <t>BCM / Notfallmanagement</t>
        </is>
      </c>
      <c r="R8" s="58" t="n">
        <v>46249</v>
      </c>
      <c r="S8" s="12" t="inlineStr">
        <is>
          <t>Überwachen</t>
        </is>
      </c>
      <c r="T8" s="10" t="inlineStr">
        <is>
          <t>Backup- und Recovery-Konzept; Testprotokoll 2024; Kontaktliste BCM</t>
        </is>
      </c>
      <c r="U8" s="12" t="inlineStr">
        <is>
          <t>Test</t>
        </is>
      </c>
      <c r="V8" s="10" t="inlineStr">
        <is>
          <t>NIS2 Art. 21(2); BSIG §30; BSI 200-4; ISO 27001 A.17</t>
        </is>
      </c>
      <c r="W8" s="58">
        <f>IF(A8&lt;&gt;"",TODAY()+365,"")</f>
        <v/>
      </c>
      <c r="X8" s="10" t="inlineStr">
        <is>
          <t>COO</t>
        </is>
      </c>
    </row>
    <row r="9" ht="39.75" customHeight="1">
      <c r="A9" s="9" t="inlineStr">
        <is>
          <t>R-005</t>
        </is>
      </c>
      <c r="B9" s="10" t="inlineStr">
        <is>
          <t>Asset Management</t>
        </is>
      </c>
      <c r="C9" s="10" t="inlineStr">
        <is>
          <t>CMDB / Endgeräte- und Serverlandschaft</t>
        </is>
      </c>
      <c r="D9" s="10" t="inlineStr">
        <is>
          <t>Unvollständiges Asset-Inventar mit blinden Flecken im Patch-Management erhöht die Exponierung gegenüber bekannten Schwachstellen</t>
        </is>
      </c>
      <c r="E9" s="10" t="inlineStr">
        <is>
          <t>Patch-Management-Versagen</t>
        </is>
      </c>
      <c r="F9" s="10" t="inlineStr">
        <is>
          <t>Nicht alle Systeme und Appliances sind in der CMDB erfasst; Ownership und Patchzyklen teilweise ungeklärt</t>
        </is>
      </c>
      <c r="G9" s="11" t="n">
        <v>2</v>
      </c>
      <c r="H9" s="11" t="n">
        <v>5</v>
      </c>
      <c r="I9" s="11">
        <f>IF(AND(G9&lt;&gt;"",H9&lt;&gt;""),G9*H9,"")</f>
        <v/>
      </c>
      <c r="J9" s="12">
        <f>IF(I9="","",IF(I9&lt;=10,"Niedrig",IF(I9&lt;=18,"Mittel","Hoch")))</f>
        <v/>
      </c>
      <c r="K9" s="11" t="n">
        <v>2</v>
      </c>
      <c r="L9" s="11" t="n">
        <v>3</v>
      </c>
      <c r="M9" s="11">
        <f>IF(AND(K9&lt;&gt;"",L9&lt;&gt;""),K9*L9,"")</f>
        <v/>
      </c>
      <c r="N9" s="12">
        <f>IF(M9="","",IF(M9&lt;=10,"Niedrig",IF(M9&lt;=18,"Mittel","Hoch")))</f>
        <v/>
      </c>
      <c r="O9" s="10" t="inlineStr">
        <is>
          <t>Monatlicher Patchzyklus für Standardserver; Schwachstellenscan für zentrale Netze; CMDB für Kernsysteme etabliert</t>
        </is>
      </c>
      <c r="P9" s="10" t="inlineStr">
        <is>
          <t>Abgleich CMDB mit Netzwerk-Discovery; vollständige Owner-Zuordnung; Einbindung von Appliances und OT-nahen Systemen in den Patchprozess</t>
        </is>
      </c>
      <c r="Q9" s="10" t="inlineStr">
        <is>
          <t>IT-Service Management</t>
        </is>
      </c>
      <c r="R9" s="58" t="n">
        <v>46234</v>
      </c>
      <c r="S9" s="12" t="inlineStr">
        <is>
          <t>In Arbeit</t>
        </is>
      </c>
      <c r="T9" s="10" t="inlineStr">
        <is>
          <t>CMDB-Auszug; Patch-Compliance-Report; Schwachstellen-Scan März 2026</t>
        </is>
      </c>
      <c r="U9" s="12" t="inlineStr">
        <is>
          <t>Screenshot</t>
        </is>
      </c>
      <c r="V9" s="10" t="inlineStr">
        <is>
          <t>NIS2 Art. 21(2); BSIG §30; BSI 200-2; ISO 27001 A.8 / A.12</t>
        </is>
      </c>
      <c r="W9" s="58">
        <f>IF(A9&lt;&gt;"",TODAY()+365,"")</f>
        <v/>
      </c>
      <c r="X9" s="10" t="inlineStr">
        <is>
          <t>Leitung IT-Service</t>
        </is>
      </c>
    </row>
    <row r="10" ht="39.75" customHeight="1">
      <c r="A10" s="9" t="n"/>
      <c r="B10" s="10" t="n"/>
      <c r="C10" s="10" t="n"/>
      <c r="D10" s="10" t="n"/>
      <c r="E10" s="10" t="n"/>
      <c r="F10" s="10" t="n"/>
      <c r="G10" s="11" t="n"/>
      <c r="H10" s="11" t="n"/>
      <c r="I10" s="11">
        <f>IF(AND(G10&lt;&gt;"",H10&lt;&gt;""),G10*H10,"")</f>
        <v/>
      </c>
      <c r="J10" s="12">
        <f>IF(I10="","",IF(I10&lt;=10,"Niedrig",IF(I10&lt;=18,"Mittel","Hoch")))</f>
        <v/>
      </c>
      <c r="K10" s="11" t="n"/>
      <c r="L10" s="11" t="n"/>
      <c r="M10" s="11">
        <f>IF(AND(K10&lt;&gt;"",L10&lt;&gt;""),K10*L10,"")</f>
        <v/>
      </c>
      <c r="N10" s="12">
        <f>IF(M10="","",IF(M10&lt;=10,"Niedrig",IF(M10&lt;=18,"Mittel","Hoch")))</f>
        <v/>
      </c>
      <c r="O10" s="10" t="n"/>
      <c r="P10" s="10" t="n"/>
      <c r="Q10" s="10" t="n"/>
      <c r="R10" s="58" t="n"/>
      <c r="S10" s="12" t="n"/>
      <c r="T10" s="10" t="n"/>
      <c r="U10" s="12" t="n"/>
      <c r="V10" s="10" t="n"/>
      <c r="W10" s="58">
        <f>IF(A10&lt;&gt;"",TODAY()+365,"")</f>
        <v/>
      </c>
      <c r="X10" s="10" t="n"/>
    </row>
    <row r="11" ht="39.75" customHeight="1">
      <c r="A11" s="9" t="n"/>
      <c r="B11" s="10" t="n"/>
      <c r="C11" s="10" t="n"/>
      <c r="D11" s="10" t="n"/>
      <c r="E11" s="10" t="n"/>
      <c r="F11" s="10" t="n"/>
      <c r="G11" s="11" t="n"/>
      <c r="H11" s="11" t="n"/>
      <c r="I11" s="11">
        <f>IF(AND(G11&lt;&gt;"",H11&lt;&gt;""),G11*H11,"")</f>
        <v/>
      </c>
      <c r="J11" s="12">
        <f>IF(I11="","",IF(I11&lt;=10,"Niedrig",IF(I11&lt;=18,"Mittel","Hoch")))</f>
        <v/>
      </c>
      <c r="K11" s="11" t="n"/>
      <c r="L11" s="11" t="n"/>
      <c r="M11" s="11">
        <f>IF(AND(K11&lt;&gt;"",L11&lt;&gt;""),K11*L11,"")</f>
        <v/>
      </c>
      <c r="N11" s="12">
        <f>IF(M11="","",IF(M11&lt;=10,"Niedrig",IF(M11&lt;=18,"Mittel","Hoch")))</f>
        <v/>
      </c>
      <c r="O11" s="10" t="n"/>
      <c r="P11" s="10" t="n"/>
      <c r="Q11" s="10" t="n"/>
      <c r="R11" s="58" t="n"/>
      <c r="S11" s="12" t="n"/>
      <c r="T11" s="10" t="n"/>
      <c r="U11" s="12" t="n"/>
      <c r="V11" s="10" t="n"/>
      <c r="W11" s="58">
        <f>IF(A11&lt;&gt;"",TODAY()+365,"")</f>
        <v/>
      </c>
      <c r="X11" s="10" t="n"/>
    </row>
    <row r="12" ht="39.75" customHeight="1">
      <c r="A12" s="9" t="n"/>
      <c r="B12" s="10" t="n"/>
      <c r="C12" s="10" t="n"/>
      <c r="D12" s="10" t="n"/>
      <c r="E12" s="10" t="n"/>
      <c r="F12" s="10" t="n"/>
      <c r="G12" s="11" t="n"/>
      <c r="H12" s="11" t="n"/>
      <c r="I12" s="11">
        <f>IF(AND(G12&lt;&gt;"",H12&lt;&gt;""),G12*H12,"")</f>
        <v/>
      </c>
      <c r="J12" s="12">
        <f>IF(I12="","",IF(I12&lt;=10,"Niedrig",IF(I12&lt;=18,"Mittel","Hoch")))</f>
        <v/>
      </c>
      <c r="K12" s="11" t="n"/>
      <c r="L12" s="11" t="n"/>
      <c r="M12" s="11">
        <f>IF(AND(K12&lt;&gt;"",L12&lt;&gt;""),K12*L12,"")</f>
        <v/>
      </c>
      <c r="N12" s="12">
        <f>IF(M12="","",IF(M12&lt;=10,"Niedrig",IF(M12&lt;=18,"Mittel","Hoch")))</f>
        <v/>
      </c>
      <c r="O12" s="10" t="n"/>
      <c r="P12" s="10" t="n"/>
      <c r="Q12" s="10" t="n"/>
      <c r="R12" s="58" t="n"/>
      <c r="S12" s="12" t="n"/>
      <c r="T12" s="10" t="n"/>
      <c r="U12" s="12" t="n"/>
      <c r="V12" s="10" t="n"/>
      <c r="W12" s="58">
        <f>IF(A12&lt;&gt;"",TODAY()+365,"")</f>
        <v/>
      </c>
      <c r="X12" s="10" t="n"/>
    </row>
    <row r="13" ht="39.75" customHeight="1">
      <c r="A13" s="9" t="n"/>
      <c r="B13" s="10" t="n"/>
      <c r="C13" s="10" t="n"/>
      <c r="D13" s="10" t="n"/>
      <c r="E13" s="10" t="n"/>
      <c r="F13" s="10" t="n"/>
      <c r="G13" s="11" t="n"/>
      <c r="H13" s="11" t="n"/>
      <c r="I13" s="11">
        <f>IF(AND(G13&lt;&gt;"",H13&lt;&gt;""),G13*H13,"")</f>
        <v/>
      </c>
      <c r="J13" s="12">
        <f>IF(I13="","",IF(I13&lt;=10,"Niedrig",IF(I13&lt;=18,"Mittel","Hoch")))</f>
        <v/>
      </c>
      <c r="K13" s="11" t="n"/>
      <c r="L13" s="11" t="n"/>
      <c r="M13" s="11">
        <f>IF(AND(K13&lt;&gt;"",L13&lt;&gt;""),K13*L13,"")</f>
        <v/>
      </c>
      <c r="N13" s="12">
        <f>IF(M13="","",IF(M13&lt;=10,"Niedrig",IF(M13&lt;=18,"Mittel","Hoch")))</f>
        <v/>
      </c>
      <c r="O13" s="10" t="n"/>
      <c r="P13" s="10" t="n"/>
      <c r="Q13" s="10" t="n"/>
      <c r="R13" s="58" t="n"/>
      <c r="S13" s="12" t="n"/>
      <c r="T13" s="10" t="n"/>
      <c r="U13" s="12" t="n"/>
      <c r="V13" s="10" t="n"/>
      <c r="W13" s="58">
        <f>IF(A13&lt;&gt;"",TODAY()+365,"")</f>
        <v/>
      </c>
      <c r="X13" s="10" t="n"/>
    </row>
    <row r="14" ht="39.75" customHeight="1">
      <c r="A14" s="9" t="n"/>
      <c r="B14" s="10" t="n"/>
      <c r="C14" s="10" t="n"/>
      <c r="D14" s="10" t="n"/>
      <c r="E14" s="10" t="n"/>
      <c r="F14" s="10" t="n"/>
      <c r="G14" s="11" t="n"/>
      <c r="H14" s="11" t="n"/>
      <c r="I14" s="11">
        <f>IF(AND(G14&lt;&gt;"",H14&lt;&gt;""),G14*H14,"")</f>
        <v/>
      </c>
      <c r="J14" s="12">
        <f>IF(I14="","",IF(I14&lt;=10,"Niedrig",IF(I14&lt;=18,"Mittel","Hoch")))</f>
        <v/>
      </c>
      <c r="K14" s="11" t="n"/>
      <c r="L14" s="11" t="n"/>
      <c r="M14" s="11">
        <f>IF(AND(K14&lt;&gt;"",L14&lt;&gt;""),K14*L14,"")</f>
        <v/>
      </c>
      <c r="N14" s="12">
        <f>IF(M14="","",IF(M14&lt;=10,"Niedrig",IF(M14&lt;=18,"Mittel","Hoch")))</f>
        <v/>
      </c>
      <c r="O14" s="10" t="n"/>
      <c r="P14" s="10" t="n"/>
      <c r="Q14" s="10" t="n"/>
      <c r="R14" s="58" t="n"/>
      <c r="S14" s="12" t="n"/>
      <c r="T14" s="10" t="n"/>
      <c r="U14" s="12" t="n"/>
      <c r="V14" s="10" t="n"/>
      <c r="W14" s="58">
        <f>IF(A14&lt;&gt;"",TODAY()+365,"")</f>
        <v/>
      </c>
      <c r="X14" s="10" t="n"/>
    </row>
    <row r="15" ht="39.75" customHeight="1">
      <c r="A15" s="9" t="n"/>
      <c r="B15" s="10" t="n"/>
      <c r="C15" s="10" t="n"/>
      <c r="D15" s="10" t="n"/>
      <c r="E15" s="10" t="n"/>
      <c r="F15" s="10" t="n"/>
      <c r="G15" s="11" t="n"/>
      <c r="H15" s="11" t="n"/>
      <c r="I15" s="11">
        <f>IF(AND(G15&lt;&gt;"",H15&lt;&gt;""),G15*H15,"")</f>
        <v/>
      </c>
      <c r="J15" s="12">
        <f>IF(I15="","",IF(I15&lt;=10,"Niedrig",IF(I15&lt;=18,"Mittel","Hoch")))</f>
        <v/>
      </c>
      <c r="K15" s="11" t="n"/>
      <c r="L15" s="11" t="n"/>
      <c r="M15" s="11">
        <f>IF(AND(K15&lt;&gt;"",L15&lt;&gt;""),K15*L15,"")</f>
        <v/>
      </c>
      <c r="N15" s="12">
        <f>IF(M15="","",IF(M15&lt;=10,"Niedrig",IF(M15&lt;=18,"Mittel","Hoch")))</f>
        <v/>
      </c>
      <c r="O15" s="10" t="n"/>
      <c r="P15" s="10" t="n"/>
      <c r="Q15" s="10" t="n"/>
      <c r="R15" s="58" t="n"/>
      <c r="S15" s="12" t="n"/>
      <c r="T15" s="10" t="n"/>
      <c r="U15" s="12" t="n"/>
      <c r="V15" s="10" t="n"/>
      <c r="W15" s="58">
        <f>IF(A15&lt;&gt;"",TODAY()+365,"")</f>
        <v/>
      </c>
      <c r="X15" s="10" t="n"/>
    </row>
    <row r="16" ht="39.75" customHeight="1">
      <c r="A16" s="9" t="n"/>
      <c r="B16" s="10" t="n"/>
      <c r="C16" s="10" t="n"/>
      <c r="D16" s="10" t="n"/>
      <c r="E16" s="10" t="n"/>
      <c r="F16" s="10" t="n"/>
      <c r="G16" s="11" t="n"/>
      <c r="H16" s="11" t="n"/>
      <c r="I16" s="11">
        <f>IF(AND(G16&lt;&gt;"",H16&lt;&gt;""),G16*H16,"")</f>
        <v/>
      </c>
      <c r="J16" s="12">
        <f>IF(I16="","",IF(I16&lt;=10,"Niedrig",IF(I16&lt;=18,"Mittel","Hoch")))</f>
        <v/>
      </c>
      <c r="K16" s="11" t="n"/>
      <c r="L16" s="11" t="n"/>
      <c r="M16" s="11">
        <f>IF(AND(K16&lt;&gt;"",L16&lt;&gt;""),K16*L16,"")</f>
        <v/>
      </c>
      <c r="N16" s="12">
        <f>IF(M16="","",IF(M16&lt;=10,"Niedrig",IF(M16&lt;=18,"Mittel","Hoch")))</f>
        <v/>
      </c>
      <c r="O16" s="10" t="n"/>
      <c r="P16" s="10" t="n"/>
      <c r="Q16" s="10" t="n"/>
      <c r="R16" s="58" t="n"/>
      <c r="S16" s="12" t="n"/>
      <c r="T16" s="10" t="n"/>
      <c r="U16" s="12" t="n"/>
      <c r="V16" s="10" t="n"/>
      <c r="W16" s="58">
        <f>IF(A16&lt;&gt;"",TODAY()+365,"")</f>
        <v/>
      </c>
      <c r="X16" s="10" t="n"/>
    </row>
    <row r="17" ht="39.75" customHeight="1">
      <c r="A17" s="9" t="n"/>
      <c r="B17" s="10" t="n"/>
      <c r="C17" s="10" t="n"/>
      <c r="D17" s="10" t="n"/>
      <c r="E17" s="10" t="n"/>
      <c r="F17" s="10" t="n"/>
      <c r="G17" s="11" t="n"/>
      <c r="H17" s="11" t="n"/>
      <c r="I17" s="11">
        <f>IF(AND(G17&lt;&gt;"",H17&lt;&gt;""),G17*H17,"")</f>
        <v/>
      </c>
      <c r="J17" s="12">
        <f>IF(I17="","",IF(I17&lt;=10,"Niedrig",IF(I17&lt;=18,"Mittel","Hoch")))</f>
        <v/>
      </c>
      <c r="K17" s="11" t="n"/>
      <c r="L17" s="11" t="n"/>
      <c r="M17" s="11">
        <f>IF(AND(K17&lt;&gt;"",L17&lt;&gt;""),K17*L17,"")</f>
        <v/>
      </c>
      <c r="N17" s="12">
        <f>IF(M17="","",IF(M17&lt;=10,"Niedrig",IF(M17&lt;=18,"Mittel","Hoch")))</f>
        <v/>
      </c>
      <c r="O17" s="10" t="n"/>
      <c r="P17" s="10" t="n"/>
      <c r="Q17" s="10" t="n"/>
      <c r="R17" s="58" t="n"/>
      <c r="S17" s="12" t="n"/>
      <c r="T17" s="10" t="n"/>
      <c r="U17" s="12" t="n"/>
      <c r="V17" s="10" t="n"/>
      <c r="W17" s="58">
        <f>IF(A17&lt;&gt;"",TODAY()+365,"")</f>
        <v/>
      </c>
      <c r="X17" s="10" t="n"/>
    </row>
    <row r="18" ht="39.75" customHeight="1">
      <c r="A18" s="9" t="n"/>
      <c r="B18" s="10" t="n"/>
      <c r="C18" s="10" t="n"/>
      <c r="D18" s="10" t="n"/>
      <c r="E18" s="10" t="n"/>
      <c r="F18" s="10" t="n"/>
      <c r="G18" s="11" t="n"/>
      <c r="H18" s="11" t="n"/>
      <c r="I18" s="11">
        <f>IF(AND(G18&lt;&gt;"",H18&lt;&gt;""),G18*H18,"")</f>
        <v/>
      </c>
      <c r="J18" s="12">
        <f>IF(I18="","",IF(I18&lt;=10,"Niedrig",IF(I18&lt;=18,"Mittel","Hoch")))</f>
        <v/>
      </c>
      <c r="K18" s="11" t="n"/>
      <c r="L18" s="11" t="n"/>
      <c r="M18" s="11">
        <f>IF(AND(K18&lt;&gt;"",L18&lt;&gt;""),K18*L18,"")</f>
        <v/>
      </c>
      <c r="N18" s="12">
        <f>IF(M18="","",IF(M18&lt;=10,"Niedrig",IF(M18&lt;=18,"Mittel","Hoch")))</f>
        <v/>
      </c>
      <c r="O18" s="10" t="n"/>
      <c r="P18" s="10" t="n"/>
      <c r="Q18" s="10" t="n"/>
      <c r="R18" s="58" t="n"/>
      <c r="S18" s="12" t="n"/>
      <c r="T18" s="10" t="n"/>
      <c r="U18" s="12" t="n"/>
      <c r="V18" s="10" t="n"/>
      <c r="W18" s="58">
        <f>IF(A18&lt;&gt;"",TODAY()+365,"")</f>
        <v/>
      </c>
      <c r="X18" s="10" t="n"/>
    </row>
    <row r="19" ht="39.75" customHeight="1">
      <c r="A19" s="9" t="n"/>
      <c r="B19" s="10" t="n"/>
      <c r="C19" s="10" t="n"/>
      <c r="D19" s="10" t="n"/>
      <c r="E19" s="10" t="n"/>
      <c r="F19" s="10" t="n"/>
      <c r="G19" s="11" t="n"/>
      <c r="H19" s="11" t="n"/>
      <c r="I19" s="11">
        <f>IF(AND(G19&lt;&gt;"",H19&lt;&gt;""),G19*H19,"")</f>
        <v/>
      </c>
      <c r="J19" s="12">
        <f>IF(I19="","",IF(I19&lt;=10,"Niedrig",IF(I19&lt;=18,"Mittel","Hoch")))</f>
        <v/>
      </c>
      <c r="K19" s="11" t="n"/>
      <c r="L19" s="11" t="n"/>
      <c r="M19" s="11">
        <f>IF(AND(K19&lt;&gt;"",L19&lt;&gt;""),K19*L19,"")</f>
        <v/>
      </c>
      <c r="N19" s="12">
        <f>IF(M19="","",IF(M19&lt;=10,"Niedrig",IF(M19&lt;=18,"Mittel","Hoch")))</f>
        <v/>
      </c>
      <c r="O19" s="10" t="n"/>
      <c r="P19" s="10" t="n"/>
      <c r="Q19" s="10" t="n"/>
      <c r="R19" s="58" t="n"/>
      <c r="S19" s="12" t="n"/>
      <c r="T19" s="10" t="n"/>
      <c r="U19" s="12" t="n"/>
      <c r="V19" s="10" t="n"/>
      <c r="W19" s="58">
        <f>IF(A19&lt;&gt;"",TODAY()+365,"")</f>
        <v/>
      </c>
      <c r="X19" s="10" t="n"/>
    </row>
    <row r="20" ht="39.75" customHeight="1">
      <c r="A20" s="9" t="n"/>
      <c r="B20" s="10" t="n"/>
      <c r="C20" s="10" t="n"/>
      <c r="D20" s="10" t="n"/>
      <c r="E20" s="10" t="n"/>
      <c r="F20" s="10" t="n"/>
      <c r="G20" s="11" t="n"/>
      <c r="H20" s="11" t="n"/>
      <c r="I20" s="11">
        <f>IF(AND(G20&lt;&gt;"",H20&lt;&gt;""),G20*H20,"")</f>
        <v/>
      </c>
      <c r="J20" s="12">
        <f>IF(I20="","",IF(I20&lt;=10,"Niedrig",IF(I20&lt;=18,"Mittel","Hoch")))</f>
        <v/>
      </c>
      <c r="K20" s="11" t="n"/>
      <c r="L20" s="11" t="n"/>
      <c r="M20" s="11">
        <f>IF(AND(K20&lt;&gt;"",L20&lt;&gt;""),K20*L20,"")</f>
        <v/>
      </c>
      <c r="N20" s="12">
        <f>IF(M20="","",IF(M20&lt;=10,"Niedrig",IF(M20&lt;=18,"Mittel","Hoch")))</f>
        <v/>
      </c>
      <c r="O20" s="10" t="n"/>
      <c r="P20" s="10" t="n"/>
      <c r="Q20" s="10" t="n"/>
      <c r="R20" s="58" t="n"/>
      <c r="S20" s="12" t="n"/>
      <c r="T20" s="10" t="n"/>
      <c r="U20" s="12" t="n"/>
      <c r="V20" s="10" t="n"/>
      <c r="W20" s="58">
        <f>IF(A20&lt;&gt;"",TODAY()+365,"")</f>
        <v/>
      </c>
      <c r="X20" s="10" t="n"/>
    </row>
    <row r="21" ht="39.75" customHeight="1">
      <c r="A21" s="9" t="n"/>
      <c r="B21" s="10" t="n"/>
      <c r="C21" s="10" t="n"/>
      <c r="D21" s="10" t="n"/>
      <c r="E21" s="10" t="n"/>
      <c r="F21" s="10" t="n"/>
      <c r="G21" s="11" t="n"/>
      <c r="H21" s="11" t="n"/>
      <c r="I21" s="11">
        <f>IF(AND(G21&lt;&gt;"",H21&lt;&gt;""),G21*H21,"")</f>
        <v/>
      </c>
      <c r="J21" s="12">
        <f>IF(I21="","",IF(I21&lt;=10,"Niedrig",IF(I21&lt;=18,"Mittel","Hoch")))</f>
        <v/>
      </c>
      <c r="K21" s="11" t="n"/>
      <c r="L21" s="11" t="n"/>
      <c r="M21" s="11">
        <f>IF(AND(K21&lt;&gt;"",L21&lt;&gt;""),K21*L21,"")</f>
        <v/>
      </c>
      <c r="N21" s="12">
        <f>IF(M21="","",IF(M21&lt;=10,"Niedrig",IF(M21&lt;=18,"Mittel","Hoch")))</f>
        <v/>
      </c>
      <c r="O21" s="10" t="n"/>
      <c r="P21" s="10" t="n"/>
      <c r="Q21" s="10" t="n"/>
      <c r="R21" s="58" t="n"/>
      <c r="S21" s="12" t="n"/>
      <c r="T21" s="10" t="n"/>
      <c r="U21" s="12" t="n"/>
      <c r="V21" s="10" t="n"/>
      <c r="W21" s="58">
        <f>IF(A21&lt;&gt;"",TODAY()+365,"")</f>
        <v/>
      </c>
      <c r="X21" s="10" t="n"/>
    </row>
    <row r="22" ht="39.75" customHeight="1">
      <c r="A22" s="9" t="n"/>
      <c r="B22" s="10" t="n"/>
      <c r="C22" s="10" t="n"/>
      <c r="D22" s="10" t="n"/>
      <c r="E22" s="10" t="n"/>
      <c r="F22" s="10" t="n"/>
      <c r="G22" s="11" t="n"/>
      <c r="H22" s="11" t="n"/>
      <c r="I22" s="11">
        <f>IF(AND(G22&lt;&gt;"",H22&lt;&gt;""),G22*H22,"")</f>
        <v/>
      </c>
      <c r="J22" s="12">
        <f>IF(I22="","",IF(I22&lt;=10,"Niedrig",IF(I22&lt;=18,"Mittel","Hoch")))</f>
        <v/>
      </c>
      <c r="K22" s="11" t="n"/>
      <c r="L22" s="11" t="n"/>
      <c r="M22" s="11">
        <f>IF(AND(K22&lt;&gt;"",L22&lt;&gt;""),K22*L22,"")</f>
        <v/>
      </c>
      <c r="N22" s="12">
        <f>IF(M22="","",IF(M22&lt;=10,"Niedrig",IF(M22&lt;=18,"Mittel","Hoch")))</f>
        <v/>
      </c>
      <c r="O22" s="10" t="n"/>
      <c r="P22" s="10" t="n"/>
      <c r="Q22" s="10" t="n"/>
      <c r="R22" s="58" t="n"/>
      <c r="S22" s="12" t="n"/>
      <c r="T22" s="10" t="n"/>
      <c r="U22" s="12" t="n"/>
      <c r="V22" s="10" t="n"/>
      <c r="W22" s="58">
        <f>IF(A22&lt;&gt;"",TODAY()+365,"")</f>
        <v/>
      </c>
      <c r="X22" s="10" t="n"/>
    </row>
    <row r="23" ht="39.75" customHeight="1">
      <c r="A23" s="9" t="n"/>
      <c r="B23" s="10" t="n"/>
      <c r="C23" s="10" t="n"/>
      <c r="D23" s="10" t="n"/>
      <c r="E23" s="10" t="n"/>
      <c r="F23" s="10" t="n"/>
      <c r="G23" s="11" t="n"/>
      <c r="H23" s="11" t="n"/>
      <c r="I23" s="11">
        <f>IF(AND(G23&lt;&gt;"",H23&lt;&gt;""),G23*H23,"")</f>
        <v/>
      </c>
      <c r="J23" s="12">
        <f>IF(I23="","",IF(I23&lt;=10,"Niedrig",IF(I23&lt;=18,"Mittel","Hoch")))</f>
        <v/>
      </c>
      <c r="K23" s="11" t="n"/>
      <c r="L23" s="11" t="n"/>
      <c r="M23" s="11">
        <f>IF(AND(K23&lt;&gt;"",L23&lt;&gt;""),K23*L23,"")</f>
        <v/>
      </c>
      <c r="N23" s="12">
        <f>IF(M23="","",IF(M23&lt;=10,"Niedrig",IF(M23&lt;=18,"Mittel","Hoch")))</f>
        <v/>
      </c>
      <c r="O23" s="10" t="n"/>
      <c r="P23" s="10" t="n"/>
      <c r="Q23" s="10" t="n"/>
      <c r="R23" s="58" t="n"/>
      <c r="S23" s="12" t="n"/>
      <c r="T23" s="10" t="n"/>
      <c r="U23" s="12" t="n"/>
      <c r="V23" s="10" t="n"/>
      <c r="W23" s="58">
        <f>IF(A23&lt;&gt;"",TODAY()+365,"")</f>
        <v/>
      </c>
      <c r="X23" s="10" t="n"/>
    </row>
    <row r="24" ht="39.75" customHeight="1">
      <c r="A24" s="9" t="n"/>
      <c r="B24" s="10" t="n"/>
      <c r="C24" s="10" t="n"/>
      <c r="D24" s="10" t="n"/>
      <c r="E24" s="10" t="n"/>
      <c r="F24" s="10" t="n"/>
      <c r="G24" s="11" t="n"/>
      <c r="H24" s="11" t="n"/>
      <c r="I24" s="11">
        <f>IF(AND(G24&lt;&gt;"",H24&lt;&gt;""),G24*H24,"")</f>
        <v/>
      </c>
      <c r="J24" s="12">
        <f>IF(I24="","",IF(I24&lt;=10,"Niedrig",IF(I24&lt;=18,"Mittel","Hoch")))</f>
        <v/>
      </c>
      <c r="K24" s="11" t="n"/>
      <c r="L24" s="11" t="n"/>
      <c r="M24" s="11">
        <f>IF(AND(K24&lt;&gt;"",L24&lt;&gt;""),K24*L24,"")</f>
        <v/>
      </c>
      <c r="N24" s="12">
        <f>IF(M24="","",IF(M24&lt;=10,"Niedrig",IF(M24&lt;=18,"Mittel","Hoch")))</f>
        <v/>
      </c>
      <c r="O24" s="10" t="n"/>
      <c r="P24" s="10" t="n"/>
      <c r="Q24" s="10" t="n"/>
      <c r="R24" s="58" t="n"/>
      <c r="S24" s="12" t="n"/>
      <c r="T24" s="10" t="n"/>
      <c r="U24" s="12" t="n"/>
      <c r="V24" s="10" t="n"/>
      <c r="W24" s="58">
        <f>IF(A24&lt;&gt;"",TODAY()+365,"")</f>
        <v/>
      </c>
      <c r="X24" s="10" t="n"/>
    </row>
    <row r="25" ht="39.75" customHeight="1">
      <c r="A25" s="9" t="n"/>
      <c r="B25" s="10" t="n"/>
      <c r="C25" s="10" t="n"/>
      <c r="D25" s="10" t="n"/>
      <c r="E25" s="10" t="n"/>
      <c r="F25" s="10" t="n"/>
      <c r="G25" s="11" t="n"/>
      <c r="H25" s="11" t="n"/>
      <c r="I25" s="11">
        <f>IF(AND(G25&lt;&gt;"",H25&lt;&gt;""),G25*H25,"")</f>
        <v/>
      </c>
      <c r="J25" s="12">
        <f>IF(I25="","",IF(I25&lt;=10,"Niedrig",IF(I25&lt;=18,"Mittel","Hoch")))</f>
        <v/>
      </c>
      <c r="K25" s="11" t="n"/>
      <c r="L25" s="11" t="n"/>
      <c r="M25" s="11">
        <f>IF(AND(K25&lt;&gt;"",L25&lt;&gt;""),K25*L25,"")</f>
        <v/>
      </c>
      <c r="N25" s="12">
        <f>IF(M25="","",IF(M25&lt;=10,"Niedrig",IF(M25&lt;=18,"Mittel","Hoch")))</f>
        <v/>
      </c>
      <c r="O25" s="10" t="n"/>
      <c r="P25" s="10" t="n"/>
      <c r="Q25" s="10" t="n"/>
      <c r="R25" s="58" t="n"/>
      <c r="S25" s="12" t="n"/>
      <c r="T25" s="10" t="n"/>
      <c r="U25" s="12" t="n"/>
      <c r="V25" s="10" t="n"/>
      <c r="W25" s="58">
        <f>IF(A25&lt;&gt;"",TODAY()+365,"")</f>
        <v/>
      </c>
      <c r="X25" s="10" t="n"/>
    </row>
    <row r="26" ht="39.75" customHeight="1">
      <c r="A26" s="9" t="n"/>
      <c r="B26" s="10" t="n"/>
      <c r="C26" s="10" t="n"/>
      <c r="D26" s="10" t="n"/>
      <c r="E26" s="10" t="n"/>
      <c r="F26" s="10" t="n"/>
      <c r="G26" s="11" t="n"/>
      <c r="H26" s="11" t="n"/>
      <c r="I26" s="11">
        <f>IF(AND(G26&lt;&gt;"",H26&lt;&gt;""),G26*H26,"")</f>
        <v/>
      </c>
      <c r="J26" s="12">
        <f>IF(I26="","",IF(I26&lt;=10,"Niedrig",IF(I26&lt;=18,"Mittel","Hoch")))</f>
        <v/>
      </c>
      <c r="K26" s="11" t="n"/>
      <c r="L26" s="11" t="n"/>
      <c r="M26" s="11">
        <f>IF(AND(K26&lt;&gt;"",L26&lt;&gt;""),K26*L26,"")</f>
        <v/>
      </c>
      <c r="N26" s="12">
        <f>IF(M26="","",IF(M26&lt;=10,"Niedrig",IF(M26&lt;=18,"Mittel","Hoch")))</f>
        <v/>
      </c>
      <c r="O26" s="10" t="n"/>
      <c r="P26" s="10" t="n"/>
      <c r="Q26" s="10" t="n"/>
      <c r="R26" s="58" t="n"/>
      <c r="S26" s="12" t="n"/>
      <c r="T26" s="10" t="n"/>
      <c r="U26" s="12" t="n"/>
      <c r="V26" s="10" t="n"/>
      <c r="W26" s="58">
        <f>IF(A26&lt;&gt;"",TODAY()+365,"")</f>
        <v/>
      </c>
      <c r="X26" s="10" t="n"/>
    </row>
    <row r="27" ht="39.75" customHeight="1">
      <c r="A27" s="9" t="n"/>
      <c r="B27" s="10" t="n"/>
      <c r="C27" s="10" t="n"/>
      <c r="D27" s="10" t="n"/>
      <c r="E27" s="10" t="n"/>
      <c r="F27" s="10" t="n"/>
      <c r="G27" s="11" t="n"/>
      <c r="H27" s="11" t="n"/>
      <c r="I27" s="11">
        <f>IF(AND(G27&lt;&gt;"",H27&lt;&gt;""),G27*H27,"")</f>
        <v/>
      </c>
      <c r="J27" s="12">
        <f>IF(I27="","",IF(I27&lt;=10,"Niedrig",IF(I27&lt;=18,"Mittel","Hoch")))</f>
        <v/>
      </c>
      <c r="K27" s="11" t="n"/>
      <c r="L27" s="11" t="n"/>
      <c r="M27" s="11">
        <f>IF(AND(K27&lt;&gt;"",L27&lt;&gt;""),K27*L27,"")</f>
        <v/>
      </c>
      <c r="N27" s="12">
        <f>IF(M27="","",IF(M27&lt;=10,"Niedrig",IF(M27&lt;=18,"Mittel","Hoch")))</f>
        <v/>
      </c>
      <c r="O27" s="10" t="n"/>
      <c r="P27" s="10" t="n"/>
      <c r="Q27" s="10" t="n"/>
      <c r="R27" s="58" t="n"/>
      <c r="S27" s="12" t="n"/>
      <c r="T27" s="10" t="n"/>
      <c r="U27" s="12" t="n"/>
      <c r="V27" s="10" t="n"/>
      <c r="W27" s="58">
        <f>IF(A27&lt;&gt;"",TODAY()+365,"")</f>
        <v/>
      </c>
      <c r="X27" s="10" t="n"/>
    </row>
    <row r="28" ht="39.75" customHeight="1">
      <c r="A28" s="9" t="n"/>
      <c r="B28" s="10" t="n"/>
      <c r="C28" s="10" t="n"/>
      <c r="D28" s="10" t="n"/>
      <c r="E28" s="10" t="n"/>
      <c r="F28" s="10" t="n"/>
      <c r="G28" s="11" t="n"/>
      <c r="H28" s="11" t="n"/>
      <c r="I28" s="11">
        <f>IF(AND(G28&lt;&gt;"",H28&lt;&gt;""),G28*H28,"")</f>
        <v/>
      </c>
      <c r="J28" s="12">
        <f>IF(I28="","",IF(I28&lt;=10,"Niedrig",IF(I28&lt;=18,"Mittel","Hoch")))</f>
        <v/>
      </c>
      <c r="K28" s="11" t="n"/>
      <c r="L28" s="11" t="n"/>
      <c r="M28" s="11">
        <f>IF(AND(K28&lt;&gt;"",L28&lt;&gt;""),K28*L28,"")</f>
        <v/>
      </c>
      <c r="N28" s="12">
        <f>IF(M28="","",IF(M28&lt;=10,"Niedrig",IF(M28&lt;=18,"Mittel","Hoch")))</f>
        <v/>
      </c>
      <c r="O28" s="10" t="n"/>
      <c r="P28" s="10" t="n"/>
      <c r="Q28" s="10" t="n"/>
      <c r="R28" s="58" t="n"/>
      <c r="S28" s="12" t="n"/>
      <c r="T28" s="10" t="n"/>
      <c r="U28" s="12" t="n"/>
      <c r="V28" s="10" t="n"/>
      <c r="W28" s="58">
        <f>IF(A28&lt;&gt;"",TODAY()+365,"")</f>
        <v/>
      </c>
      <c r="X28" s="10" t="n"/>
    </row>
    <row r="29" ht="39.75" customHeight="1">
      <c r="A29" s="9" t="n"/>
      <c r="B29" s="10" t="n"/>
      <c r="C29" s="10" t="n"/>
      <c r="D29" s="10" t="n"/>
      <c r="E29" s="10" t="n"/>
      <c r="F29" s="10" t="n"/>
      <c r="G29" s="11" t="n"/>
      <c r="H29" s="11" t="n"/>
      <c r="I29" s="11">
        <f>IF(AND(G29&lt;&gt;"",H29&lt;&gt;""),G29*H29,"")</f>
        <v/>
      </c>
      <c r="J29" s="12">
        <f>IF(I29="","",IF(I29&lt;=10,"Niedrig",IF(I29&lt;=18,"Mittel","Hoch")))</f>
        <v/>
      </c>
      <c r="K29" s="11" t="n"/>
      <c r="L29" s="11" t="n"/>
      <c r="M29" s="11">
        <f>IF(AND(K29&lt;&gt;"",L29&lt;&gt;""),K29*L29,"")</f>
        <v/>
      </c>
      <c r="N29" s="12">
        <f>IF(M29="","",IF(M29&lt;=10,"Niedrig",IF(M29&lt;=18,"Mittel","Hoch")))</f>
        <v/>
      </c>
      <c r="O29" s="10" t="n"/>
      <c r="P29" s="10" t="n"/>
      <c r="Q29" s="10" t="n"/>
      <c r="R29" s="58" t="n"/>
      <c r="S29" s="12" t="n"/>
      <c r="T29" s="10" t="n"/>
      <c r="U29" s="12" t="n"/>
      <c r="V29" s="10" t="n"/>
      <c r="W29" s="58">
        <f>IF(A29&lt;&gt;"",TODAY()+365,"")</f>
        <v/>
      </c>
      <c r="X29" s="10" t="n"/>
    </row>
    <row r="30" ht="39.75" customHeight="1">
      <c r="A30" s="9" t="n"/>
      <c r="B30" s="10" t="n"/>
      <c r="C30" s="10" t="n"/>
      <c r="D30" s="10" t="n"/>
      <c r="E30" s="10" t="n"/>
      <c r="F30" s="10" t="n"/>
      <c r="G30" s="11" t="n"/>
      <c r="H30" s="11" t="n"/>
      <c r="I30" s="11">
        <f>IF(AND(G30&lt;&gt;"",H30&lt;&gt;""),G30*H30,"")</f>
        <v/>
      </c>
      <c r="J30" s="12">
        <f>IF(I30="","",IF(I30&lt;=10,"Niedrig",IF(I30&lt;=18,"Mittel","Hoch")))</f>
        <v/>
      </c>
      <c r="K30" s="11" t="n"/>
      <c r="L30" s="11" t="n"/>
      <c r="M30" s="11">
        <f>IF(AND(K30&lt;&gt;"",L30&lt;&gt;""),K30*L30,"")</f>
        <v/>
      </c>
      <c r="N30" s="12">
        <f>IF(M30="","",IF(M30&lt;=10,"Niedrig",IF(M30&lt;=18,"Mittel","Hoch")))</f>
        <v/>
      </c>
      <c r="O30" s="10" t="n"/>
      <c r="P30" s="10" t="n"/>
      <c r="Q30" s="10" t="n"/>
      <c r="R30" s="58" t="n"/>
      <c r="S30" s="12" t="n"/>
      <c r="T30" s="10" t="n"/>
      <c r="U30" s="12" t="n"/>
      <c r="V30" s="10" t="n"/>
      <c r="W30" s="58">
        <f>IF(A30&lt;&gt;"",TODAY()+365,"")</f>
        <v/>
      </c>
      <c r="X30" s="10" t="n"/>
    </row>
    <row r="31" ht="39.75" customHeight="1">
      <c r="A31" s="9" t="n"/>
      <c r="B31" s="10" t="n"/>
      <c r="C31" s="10" t="n"/>
      <c r="D31" s="10" t="n"/>
      <c r="E31" s="10" t="n"/>
      <c r="F31" s="10" t="n"/>
      <c r="G31" s="11" t="n"/>
      <c r="H31" s="11" t="n"/>
      <c r="I31" s="11">
        <f>IF(AND(G31&lt;&gt;"",H31&lt;&gt;""),G31*H31,"")</f>
        <v/>
      </c>
      <c r="J31" s="12">
        <f>IF(I31="","",IF(I31&lt;=10,"Niedrig",IF(I31&lt;=18,"Mittel","Hoch")))</f>
        <v/>
      </c>
      <c r="K31" s="11" t="n"/>
      <c r="L31" s="11" t="n"/>
      <c r="M31" s="11">
        <f>IF(AND(K31&lt;&gt;"",L31&lt;&gt;""),K31*L31,"")</f>
        <v/>
      </c>
      <c r="N31" s="12">
        <f>IF(M31="","",IF(M31&lt;=10,"Niedrig",IF(M31&lt;=18,"Mittel","Hoch")))</f>
        <v/>
      </c>
      <c r="O31" s="10" t="n"/>
      <c r="P31" s="10" t="n"/>
      <c r="Q31" s="10" t="n"/>
      <c r="R31" s="58" t="n"/>
      <c r="S31" s="12" t="n"/>
      <c r="T31" s="10" t="n"/>
      <c r="U31" s="12" t="n"/>
      <c r="V31" s="10" t="n"/>
      <c r="W31" s="58">
        <f>IF(A31&lt;&gt;"",TODAY()+365,"")</f>
        <v/>
      </c>
      <c r="X31" s="10" t="n"/>
    </row>
    <row r="32" ht="39.75" customHeight="1">
      <c r="A32" s="9" t="n"/>
      <c r="B32" s="10" t="n"/>
      <c r="C32" s="10" t="n"/>
      <c r="D32" s="10" t="n"/>
      <c r="E32" s="10" t="n"/>
      <c r="F32" s="10" t="n"/>
      <c r="G32" s="11" t="n"/>
      <c r="H32" s="11" t="n"/>
      <c r="I32" s="11">
        <f>IF(AND(G32&lt;&gt;"",H32&lt;&gt;""),G32*H32,"")</f>
        <v/>
      </c>
      <c r="J32" s="12">
        <f>IF(I32="","",IF(I32&lt;=10,"Niedrig",IF(I32&lt;=18,"Mittel","Hoch")))</f>
        <v/>
      </c>
      <c r="K32" s="11" t="n"/>
      <c r="L32" s="11" t="n"/>
      <c r="M32" s="11">
        <f>IF(AND(K32&lt;&gt;"",L32&lt;&gt;""),K32*L32,"")</f>
        <v/>
      </c>
      <c r="N32" s="12">
        <f>IF(M32="","",IF(M32&lt;=10,"Niedrig",IF(M32&lt;=18,"Mittel","Hoch")))</f>
        <v/>
      </c>
      <c r="O32" s="10" t="n"/>
      <c r="P32" s="10" t="n"/>
      <c r="Q32" s="10" t="n"/>
      <c r="R32" s="58" t="n"/>
      <c r="S32" s="12" t="n"/>
      <c r="T32" s="10" t="n"/>
      <c r="U32" s="12" t="n"/>
      <c r="V32" s="10" t="n"/>
      <c r="W32" s="58">
        <f>IF(A32&lt;&gt;"",TODAY()+365,"")</f>
        <v/>
      </c>
      <c r="X32" s="10" t="n"/>
    </row>
    <row r="33" ht="39.75" customHeight="1">
      <c r="A33" s="9" t="n"/>
      <c r="B33" s="10" t="n"/>
      <c r="C33" s="10" t="n"/>
      <c r="D33" s="10" t="n"/>
      <c r="E33" s="10" t="n"/>
      <c r="F33" s="10" t="n"/>
      <c r="G33" s="11" t="n"/>
      <c r="H33" s="11" t="n"/>
      <c r="I33" s="11">
        <f>IF(AND(G33&lt;&gt;"",H33&lt;&gt;""),G33*H33,"")</f>
        <v/>
      </c>
      <c r="J33" s="12">
        <f>IF(I33="","",IF(I33&lt;=10,"Niedrig",IF(I33&lt;=18,"Mittel","Hoch")))</f>
        <v/>
      </c>
      <c r="K33" s="11" t="n"/>
      <c r="L33" s="11" t="n"/>
      <c r="M33" s="11">
        <f>IF(AND(K33&lt;&gt;"",L33&lt;&gt;""),K33*L33,"")</f>
        <v/>
      </c>
      <c r="N33" s="12">
        <f>IF(M33="","",IF(M33&lt;=10,"Niedrig",IF(M33&lt;=18,"Mittel","Hoch")))</f>
        <v/>
      </c>
      <c r="O33" s="10" t="n"/>
      <c r="P33" s="10" t="n"/>
      <c r="Q33" s="10" t="n"/>
      <c r="R33" s="58" t="n"/>
      <c r="S33" s="12" t="n"/>
      <c r="T33" s="10" t="n"/>
      <c r="U33" s="12" t="n"/>
      <c r="V33" s="10" t="n"/>
      <c r="W33" s="58">
        <f>IF(A33&lt;&gt;"",TODAY()+365,"")</f>
        <v/>
      </c>
      <c r="X33" s="10" t="n"/>
    </row>
    <row r="34" ht="39.75" customHeight="1">
      <c r="A34" s="9" t="n"/>
      <c r="B34" s="10" t="n"/>
      <c r="C34" s="10" t="n"/>
      <c r="D34" s="10" t="n"/>
      <c r="E34" s="10" t="n"/>
      <c r="F34" s="10" t="n"/>
      <c r="G34" s="11" t="n"/>
      <c r="H34" s="11" t="n"/>
      <c r="I34" s="11">
        <f>IF(AND(G34&lt;&gt;"",H34&lt;&gt;""),G34*H34,"")</f>
        <v/>
      </c>
      <c r="J34" s="12">
        <f>IF(I34="","",IF(I34&lt;=10,"Niedrig",IF(I34&lt;=18,"Mittel","Hoch")))</f>
        <v/>
      </c>
      <c r="K34" s="11" t="n"/>
      <c r="L34" s="11" t="n"/>
      <c r="M34" s="11">
        <f>IF(AND(K34&lt;&gt;"",L34&lt;&gt;""),K34*L34,"")</f>
        <v/>
      </c>
      <c r="N34" s="12">
        <f>IF(M34="","",IF(M34&lt;=10,"Niedrig",IF(M34&lt;=18,"Mittel","Hoch")))</f>
        <v/>
      </c>
      <c r="O34" s="10" t="n"/>
      <c r="P34" s="10" t="n"/>
      <c r="Q34" s="10" t="n"/>
      <c r="R34" s="58" t="n"/>
      <c r="S34" s="12" t="n"/>
      <c r="T34" s="10" t="n"/>
      <c r="U34" s="12" t="n"/>
      <c r="V34" s="10" t="n"/>
      <c r="W34" s="58">
        <f>IF(A34&lt;&gt;"",TODAY()+365,"")</f>
        <v/>
      </c>
      <c r="X34" s="10" t="n"/>
    </row>
    <row r="35" ht="39.75" customHeight="1">
      <c r="A35" s="9" t="n"/>
      <c r="B35" s="10" t="n"/>
      <c r="C35" s="10" t="n"/>
      <c r="D35" s="10" t="n"/>
      <c r="E35" s="10" t="n"/>
      <c r="F35" s="10" t="n"/>
      <c r="G35" s="11" t="n"/>
      <c r="H35" s="11" t="n"/>
      <c r="I35" s="11">
        <f>IF(AND(G35&lt;&gt;"",H35&lt;&gt;""),G35*H35,"")</f>
        <v/>
      </c>
      <c r="J35" s="12">
        <f>IF(I35="","",IF(I35&lt;=10,"Niedrig",IF(I35&lt;=18,"Mittel","Hoch")))</f>
        <v/>
      </c>
      <c r="K35" s="11" t="n"/>
      <c r="L35" s="11" t="n"/>
      <c r="M35" s="11">
        <f>IF(AND(K35&lt;&gt;"",L35&lt;&gt;""),K35*L35,"")</f>
        <v/>
      </c>
      <c r="N35" s="12">
        <f>IF(M35="","",IF(M35&lt;=10,"Niedrig",IF(M35&lt;=18,"Mittel","Hoch")))</f>
        <v/>
      </c>
      <c r="O35" s="10" t="n"/>
      <c r="P35" s="10" t="n"/>
      <c r="Q35" s="10" t="n"/>
      <c r="R35" s="58" t="n"/>
      <c r="S35" s="12" t="n"/>
      <c r="T35" s="10" t="n"/>
      <c r="U35" s="12" t="n"/>
      <c r="V35" s="10" t="n"/>
      <c r="W35" s="58">
        <f>IF(A35&lt;&gt;"",TODAY()+365,"")</f>
        <v/>
      </c>
      <c r="X35" s="10" t="n"/>
    </row>
    <row r="36">
      <c r="A36" s="9" t="n"/>
      <c r="B36" s="10" t="n"/>
      <c r="C36" s="10" t="n"/>
      <c r="D36" s="10" t="n"/>
      <c r="E36" s="10" t="n"/>
      <c r="F36" s="10" t="n"/>
      <c r="G36" s="11" t="n"/>
      <c r="H36" s="11" t="n"/>
      <c r="I36" s="11">
        <f>IF(AND(G36&lt;&gt;"",H36&lt;&gt;""),G36*H36,"")</f>
        <v/>
      </c>
      <c r="J36" s="12">
        <f>IF(I36="","",IF(I36&lt;=10,"Niedrig",IF(I36&lt;=18,"Mittel","Hoch")))</f>
        <v/>
      </c>
      <c r="K36" s="11" t="n"/>
      <c r="L36" s="11" t="n"/>
      <c r="M36" s="11">
        <f>IF(AND(K36&lt;&gt;"",L36&lt;&gt;""),K36*L36,"")</f>
        <v/>
      </c>
      <c r="N36" s="12">
        <f>IF(M36="","",IF(M36&lt;=10,"Niedrig",IF(M36&lt;=18,"Mittel","Hoch")))</f>
        <v/>
      </c>
      <c r="O36" s="10" t="n"/>
      <c r="P36" s="10" t="n"/>
      <c r="Q36" s="10" t="n"/>
      <c r="R36" s="58" t="n"/>
      <c r="S36" s="12" t="n"/>
      <c r="T36" s="10" t="n"/>
      <c r="U36" s="12" t="n"/>
      <c r="V36" s="10" t="n"/>
      <c r="W36" s="58">
        <f>IF(A36&lt;&gt;"",TODAY()+365,"")</f>
        <v/>
      </c>
      <c r="X36" s="10" t="n"/>
    </row>
    <row r="37">
      <c r="A37" s="9" t="n"/>
      <c r="B37" s="10" t="n"/>
      <c r="C37" s="10" t="n"/>
      <c r="D37" s="10" t="n"/>
      <c r="E37" s="10" t="n"/>
      <c r="F37" s="10" t="n"/>
      <c r="G37" s="11" t="n"/>
      <c r="H37" s="11" t="n"/>
      <c r="I37" s="11">
        <f>IF(AND(G37&lt;&gt;"",H37&lt;&gt;""),G37*H37,"")</f>
        <v/>
      </c>
      <c r="J37" s="12">
        <f>IF(I37="","",IF(I37&lt;=10,"Niedrig",IF(I37&lt;=18,"Mittel","Hoch")))</f>
        <v/>
      </c>
      <c r="K37" s="11" t="n"/>
      <c r="L37" s="11" t="n"/>
      <c r="M37" s="11">
        <f>IF(AND(K37&lt;&gt;"",L37&lt;&gt;""),K37*L37,"")</f>
        <v/>
      </c>
      <c r="N37" s="12">
        <f>IF(M37="","",IF(M37&lt;=10,"Niedrig",IF(M37&lt;=18,"Mittel","Hoch")))</f>
        <v/>
      </c>
      <c r="O37" s="10" t="n"/>
      <c r="P37" s="10" t="n"/>
      <c r="Q37" s="10" t="n"/>
      <c r="R37" s="58" t="n"/>
      <c r="S37" s="12" t="n"/>
      <c r="T37" s="10" t="n"/>
      <c r="U37" s="12" t="n"/>
      <c r="V37" s="10" t="n"/>
      <c r="W37" s="58">
        <f>IF(A37&lt;&gt;"",TODAY()+365,"")</f>
        <v/>
      </c>
      <c r="X37" s="10" t="n"/>
    </row>
    <row r="38">
      <c r="A38" s="9" t="n"/>
      <c r="B38" s="10" t="n"/>
      <c r="C38" s="10" t="n"/>
      <c r="D38" s="10" t="n"/>
      <c r="E38" s="10" t="n"/>
      <c r="F38" s="10" t="n"/>
      <c r="G38" s="11" t="n"/>
      <c r="H38" s="11" t="n"/>
      <c r="I38" s="11">
        <f>IF(AND(G38&lt;&gt;"",H38&lt;&gt;""),G38*H38,"")</f>
        <v/>
      </c>
      <c r="J38" s="12">
        <f>IF(I38="","",IF(I38&lt;=10,"Niedrig",IF(I38&lt;=18,"Mittel","Hoch")))</f>
        <v/>
      </c>
      <c r="K38" s="11" t="n"/>
      <c r="L38" s="11" t="n"/>
      <c r="M38" s="11">
        <f>IF(AND(K38&lt;&gt;"",L38&lt;&gt;""),K38*L38,"")</f>
        <v/>
      </c>
      <c r="N38" s="12">
        <f>IF(M38="","",IF(M38&lt;=10,"Niedrig",IF(M38&lt;=18,"Mittel","Hoch")))</f>
        <v/>
      </c>
      <c r="O38" s="10" t="n"/>
      <c r="P38" s="10" t="n"/>
      <c r="Q38" s="10" t="n"/>
      <c r="R38" s="58" t="n"/>
      <c r="S38" s="12" t="n"/>
      <c r="T38" s="10" t="n"/>
      <c r="U38" s="12" t="n"/>
      <c r="V38" s="10" t="n"/>
      <c r="W38" s="58">
        <f>IF(A38&lt;&gt;"",TODAY()+365,"")</f>
        <v/>
      </c>
      <c r="X38" s="10" t="n"/>
    </row>
    <row r="39">
      <c r="A39" s="9" t="n"/>
      <c r="B39" s="10" t="n"/>
      <c r="C39" s="10" t="n"/>
      <c r="D39" s="10" t="n"/>
      <c r="E39" s="10" t="n"/>
      <c r="F39" s="10" t="n"/>
      <c r="G39" s="11" t="n"/>
      <c r="H39" s="11" t="n"/>
      <c r="I39" s="11">
        <f>IF(AND(G39&lt;&gt;"",H39&lt;&gt;""),G39*H39,"")</f>
        <v/>
      </c>
      <c r="J39" s="12">
        <f>IF(I39="","",IF(I39&lt;=10,"Niedrig",IF(I39&lt;=18,"Mittel","Hoch")))</f>
        <v/>
      </c>
      <c r="K39" s="11" t="n"/>
      <c r="L39" s="11" t="n"/>
      <c r="M39" s="11">
        <f>IF(AND(K39&lt;&gt;"",L39&lt;&gt;""),K39*L39,"")</f>
        <v/>
      </c>
      <c r="N39" s="12">
        <f>IF(M39="","",IF(M39&lt;=10,"Niedrig",IF(M39&lt;=18,"Mittel","Hoch")))</f>
        <v/>
      </c>
      <c r="O39" s="10" t="n"/>
      <c r="P39" s="10" t="n"/>
      <c r="Q39" s="10" t="n"/>
      <c r="R39" s="58" t="n"/>
      <c r="S39" s="12" t="n"/>
      <c r="T39" s="10" t="n"/>
      <c r="U39" s="12" t="n"/>
      <c r="V39" s="10" t="n"/>
      <c r="W39" s="58">
        <f>IF(A39&lt;&gt;"",TODAY()+365,"")</f>
        <v/>
      </c>
      <c r="X39" s="10" t="n"/>
    </row>
    <row r="40">
      <c r="A40" s="9" t="n"/>
      <c r="B40" s="10" t="n"/>
      <c r="C40" s="10" t="n"/>
      <c r="D40" s="10" t="n"/>
      <c r="E40" s="10" t="n"/>
      <c r="F40" s="10" t="n"/>
      <c r="G40" s="11" t="n"/>
      <c r="H40" s="11" t="n"/>
      <c r="I40" s="11">
        <f>IF(AND(G40&lt;&gt;"",H40&lt;&gt;""),G40*H40,"")</f>
        <v/>
      </c>
      <c r="J40" s="12">
        <f>IF(I40="","",IF(I40&lt;=10,"Niedrig",IF(I40&lt;=18,"Mittel","Hoch")))</f>
        <v/>
      </c>
      <c r="K40" s="11" t="n"/>
      <c r="L40" s="11" t="n"/>
      <c r="M40" s="11">
        <f>IF(AND(K40&lt;&gt;"",L40&lt;&gt;""),K40*L40,"")</f>
        <v/>
      </c>
      <c r="N40" s="12">
        <f>IF(M40="","",IF(M40&lt;=10,"Niedrig",IF(M40&lt;=18,"Mittel","Hoch")))</f>
        <v/>
      </c>
      <c r="O40" s="10" t="n"/>
      <c r="P40" s="10" t="n"/>
      <c r="Q40" s="10" t="n"/>
      <c r="R40" s="58" t="n"/>
      <c r="S40" s="12" t="n"/>
      <c r="T40" s="10" t="n"/>
      <c r="U40" s="12" t="n"/>
      <c r="V40" s="10" t="n"/>
      <c r="W40" s="58">
        <f>IF(A40&lt;&gt;"",TODAY()+365,"")</f>
        <v/>
      </c>
      <c r="X40" s="10" t="n"/>
    </row>
    <row r="41">
      <c r="A41" s="9" t="n"/>
      <c r="B41" s="10" t="n"/>
      <c r="C41" s="10" t="n"/>
      <c r="D41" s="10" t="n"/>
      <c r="E41" s="10" t="n"/>
      <c r="F41" s="10" t="n"/>
      <c r="G41" s="11" t="n"/>
      <c r="H41" s="11" t="n"/>
      <c r="I41" s="11">
        <f>IF(AND(G41&lt;&gt;"",H41&lt;&gt;""),G41*H41,"")</f>
        <v/>
      </c>
      <c r="J41" s="12">
        <f>IF(I41="","",IF(I41&lt;=10,"Niedrig",IF(I41&lt;=18,"Mittel","Hoch")))</f>
        <v/>
      </c>
      <c r="K41" s="11" t="n"/>
      <c r="L41" s="11" t="n"/>
      <c r="M41" s="11">
        <f>IF(AND(K41&lt;&gt;"",L41&lt;&gt;""),K41*L41,"")</f>
        <v/>
      </c>
      <c r="N41" s="12">
        <f>IF(M41="","",IF(M41&lt;=10,"Niedrig",IF(M41&lt;=18,"Mittel","Hoch")))</f>
        <v/>
      </c>
      <c r="O41" s="10" t="n"/>
      <c r="P41" s="10" t="n"/>
      <c r="Q41" s="10" t="n"/>
      <c r="R41" s="58" t="n"/>
      <c r="S41" s="12" t="n"/>
      <c r="T41" s="10" t="n"/>
      <c r="U41" s="12" t="n"/>
      <c r="V41" s="10" t="n"/>
      <c r="W41" s="58">
        <f>IF(A41&lt;&gt;"",TODAY()+365,"")</f>
        <v/>
      </c>
      <c r="X41" s="10" t="n"/>
    </row>
    <row r="42">
      <c r="A42" s="9" t="n"/>
      <c r="B42" s="10" t="n"/>
      <c r="C42" s="10" t="n"/>
      <c r="D42" s="10" t="n"/>
      <c r="E42" s="10" t="n"/>
      <c r="F42" s="10" t="n"/>
      <c r="G42" s="11" t="n"/>
      <c r="H42" s="11" t="n"/>
      <c r="I42" s="11">
        <f>IF(AND(G42&lt;&gt;"",H42&lt;&gt;""),G42*H42,"")</f>
        <v/>
      </c>
      <c r="J42" s="12">
        <f>IF(I42="","",IF(I42&lt;=10,"Niedrig",IF(I42&lt;=18,"Mittel","Hoch")))</f>
        <v/>
      </c>
      <c r="K42" s="11" t="n"/>
      <c r="L42" s="11" t="n"/>
      <c r="M42" s="11">
        <f>IF(AND(K42&lt;&gt;"",L42&lt;&gt;""),K42*L42,"")</f>
        <v/>
      </c>
      <c r="N42" s="12">
        <f>IF(M42="","",IF(M42&lt;=10,"Niedrig",IF(M42&lt;=18,"Mittel","Hoch")))</f>
        <v/>
      </c>
      <c r="O42" s="10" t="n"/>
      <c r="P42" s="10" t="n"/>
      <c r="Q42" s="10" t="n"/>
      <c r="R42" s="58" t="n"/>
      <c r="S42" s="12" t="n"/>
      <c r="T42" s="10" t="n"/>
      <c r="U42" s="12" t="n"/>
      <c r="V42" s="10" t="n"/>
      <c r="W42" s="58">
        <f>IF(A42&lt;&gt;"",TODAY()+365,"")</f>
        <v/>
      </c>
      <c r="X42" s="10" t="n"/>
    </row>
    <row r="43">
      <c r="A43" s="9" t="n"/>
      <c r="B43" s="10" t="n"/>
      <c r="C43" s="10" t="n"/>
      <c r="D43" s="10" t="n"/>
      <c r="E43" s="10" t="n"/>
      <c r="F43" s="10" t="n"/>
      <c r="G43" s="11" t="n"/>
      <c r="H43" s="11" t="n"/>
      <c r="I43" s="11">
        <f>IF(AND(G43&lt;&gt;"",H43&lt;&gt;""),G43*H43,"")</f>
        <v/>
      </c>
      <c r="J43" s="12">
        <f>IF(I43="","",IF(I43&lt;=10,"Niedrig",IF(I43&lt;=18,"Mittel","Hoch")))</f>
        <v/>
      </c>
      <c r="K43" s="11" t="n"/>
      <c r="L43" s="11" t="n"/>
      <c r="M43" s="11">
        <f>IF(AND(K43&lt;&gt;"",L43&lt;&gt;""),K43*L43,"")</f>
        <v/>
      </c>
      <c r="N43" s="12">
        <f>IF(M43="","",IF(M43&lt;=10,"Niedrig",IF(M43&lt;=18,"Mittel","Hoch")))</f>
        <v/>
      </c>
      <c r="O43" s="10" t="n"/>
      <c r="P43" s="10" t="n"/>
      <c r="Q43" s="10" t="n"/>
      <c r="R43" s="58" t="n"/>
      <c r="S43" s="12" t="n"/>
      <c r="T43" s="10" t="n"/>
      <c r="U43" s="12" t="n"/>
      <c r="V43" s="10" t="n"/>
      <c r="W43" s="58">
        <f>IF(A43&lt;&gt;"",TODAY()+365,"")</f>
        <v/>
      </c>
      <c r="X43" s="10" t="n"/>
    </row>
    <row r="44">
      <c r="A44" s="9" t="n"/>
      <c r="B44" s="10" t="n"/>
      <c r="C44" s="10" t="n"/>
      <c r="D44" s="10" t="n"/>
      <c r="E44" s="10" t="n"/>
      <c r="F44" s="10" t="n"/>
      <c r="G44" s="11" t="n"/>
      <c r="H44" s="11" t="n"/>
      <c r="I44" s="11">
        <f>IF(AND(G44&lt;&gt;"",H44&lt;&gt;""),G44*H44,"")</f>
        <v/>
      </c>
      <c r="J44" s="12">
        <f>IF(I44="","",IF(I44&lt;=10,"Niedrig",IF(I44&lt;=18,"Mittel","Hoch")))</f>
        <v/>
      </c>
      <c r="K44" s="11" t="n"/>
      <c r="L44" s="11" t="n"/>
      <c r="M44" s="11">
        <f>IF(AND(K44&lt;&gt;"",L44&lt;&gt;""),K44*L44,"")</f>
        <v/>
      </c>
      <c r="N44" s="12">
        <f>IF(M44="","",IF(M44&lt;=10,"Niedrig",IF(M44&lt;=18,"Mittel","Hoch")))</f>
        <v/>
      </c>
      <c r="O44" s="10" t="n"/>
      <c r="P44" s="10" t="n"/>
      <c r="Q44" s="10" t="n"/>
      <c r="R44" s="58" t="n"/>
      <c r="S44" s="12" t="n"/>
      <c r="T44" s="10" t="n"/>
      <c r="U44" s="12" t="n"/>
      <c r="V44" s="10" t="n"/>
      <c r="W44" s="58">
        <f>IF(A44&lt;&gt;"",TODAY()+365,"")</f>
        <v/>
      </c>
      <c r="X44" s="10" t="n"/>
    </row>
    <row r="45">
      <c r="A45" s="9" t="n"/>
      <c r="B45" s="10" t="n"/>
      <c r="C45" s="10" t="n"/>
      <c r="D45" s="10" t="n"/>
      <c r="E45" s="10" t="n"/>
      <c r="F45" s="10" t="n"/>
      <c r="G45" s="11" t="n"/>
      <c r="H45" s="11" t="n"/>
      <c r="I45" s="11">
        <f>IF(AND(G45&lt;&gt;"",H45&lt;&gt;""),G45*H45,"")</f>
        <v/>
      </c>
      <c r="J45" s="12">
        <f>IF(I45="","",IF(I45&lt;=10,"Niedrig",IF(I45&lt;=18,"Mittel","Hoch")))</f>
        <v/>
      </c>
      <c r="K45" s="11" t="n"/>
      <c r="L45" s="11" t="n"/>
      <c r="M45" s="11">
        <f>IF(AND(K45&lt;&gt;"",L45&lt;&gt;""),K45*L45,"")</f>
        <v/>
      </c>
      <c r="N45" s="12">
        <f>IF(M45="","",IF(M45&lt;=10,"Niedrig",IF(M45&lt;=18,"Mittel","Hoch")))</f>
        <v/>
      </c>
      <c r="O45" s="10" t="n"/>
      <c r="P45" s="10" t="n"/>
      <c r="Q45" s="10" t="n"/>
      <c r="R45" s="58" t="n"/>
      <c r="S45" s="12" t="n"/>
      <c r="T45" s="10" t="n"/>
      <c r="U45" s="12" t="n"/>
      <c r="V45" s="10" t="n"/>
      <c r="W45" s="58">
        <f>IF(A45&lt;&gt;"",TODAY()+365,"")</f>
        <v/>
      </c>
      <c r="X45" s="10" t="n"/>
    </row>
    <row r="46">
      <c r="A46" s="9" t="n"/>
      <c r="B46" s="10" t="n"/>
      <c r="C46" s="10" t="n"/>
      <c r="D46" s="10" t="n"/>
      <c r="E46" s="10" t="n"/>
      <c r="F46" s="10" t="n"/>
      <c r="G46" s="11" t="n"/>
      <c r="H46" s="11" t="n"/>
      <c r="I46" s="11">
        <f>IF(AND(G46&lt;&gt;"",H46&lt;&gt;""),G46*H46,"")</f>
        <v/>
      </c>
      <c r="J46" s="12">
        <f>IF(I46="","",IF(I46&lt;=10,"Niedrig",IF(I46&lt;=18,"Mittel","Hoch")))</f>
        <v/>
      </c>
      <c r="K46" s="11" t="n"/>
      <c r="L46" s="11" t="n"/>
      <c r="M46" s="11">
        <f>IF(AND(K46&lt;&gt;"",L46&lt;&gt;""),K46*L46,"")</f>
        <v/>
      </c>
      <c r="N46" s="12">
        <f>IF(M46="","",IF(M46&lt;=10,"Niedrig",IF(M46&lt;=18,"Mittel","Hoch")))</f>
        <v/>
      </c>
      <c r="O46" s="10" t="n"/>
      <c r="P46" s="10" t="n"/>
      <c r="Q46" s="10" t="n"/>
      <c r="R46" s="58" t="n"/>
      <c r="S46" s="12" t="n"/>
      <c r="T46" s="10" t="n"/>
      <c r="U46" s="12" t="n"/>
      <c r="V46" s="10" t="n"/>
      <c r="W46" s="58">
        <f>IF(A46&lt;&gt;"",TODAY()+365,"")</f>
        <v/>
      </c>
      <c r="X46" s="10" t="n"/>
    </row>
    <row r="47">
      <c r="A47" s="9" t="n"/>
      <c r="B47" s="10" t="n"/>
      <c r="C47" s="10" t="n"/>
      <c r="D47" s="10" t="n"/>
      <c r="E47" s="10" t="n"/>
      <c r="F47" s="10" t="n"/>
      <c r="G47" s="11" t="n"/>
      <c r="H47" s="11" t="n"/>
      <c r="I47" s="11">
        <f>IF(AND(G47&lt;&gt;"",H47&lt;&gt;""),G47*H47,"")</f>
        <v/>
      </c>
      <c r="J47" s="12">
        <f>IF(I47="","",IF(I47&lt;=10,"Niedrig",IF(I47&lt;=18,"Mittel","Hoch")))</f>
        <v/>
      </c>
      <c r="K47" s="11" t="n"/>
      <c r="L47" s="11" t="n"/>
      <c r="M47" s="11">
        <f>IF(AND(K47&lt;&gt;"",L47&lt;&gt;""),K47*L47,"")</f>
        <v/>
      </c>
      <c r="N47" s="12">
        <f>IF(M47="","",IF(M47&lt;=10,"Niedrig",IF(M47&lt;=18,"Mittel","Hoch")))</f>
        <v/>
      </c>
      <c r="O47" s="10" t="n"/>
      <c r="P47" s="10" t="n"/>
      <c r="Q47" s="10" t="n"/>
      <c r="R47" s="58" t="n"/>
      <c r="S47" s="12" t="n"/>
      <c r="T47" s="10" t="n"/>
      <c r="U47" s="12" t="n"/>
      <c r="V47" s="10" t="n"/>
      <c r="W47" s="58">
        <f>IF(A47&lt;&gt;"",TODAY()+365,"")</f>
        <v/>
      </c>
      <c r="X47" s="10" t="n"/>
    </row>
    <row r="48">
      <c r="A48" s="9" t="n"/>
      <c r="B48" s="10" t="n"/>
      <c r="C48" s="10" t="n"/>
      <c r="D48" s="10" t="n"/>
      <c r="E48" s="10" t="n"/>
      <c r="F48" s="10" t="n"/>
      <c r="G48" s="11" t="n"/>
      <c r="H48" s="11" t="n"/>
      <c r="I48" s="11">
        <f>IF(AND(G48&lt;&gt;"",H48&lt;&gt;""),G48*H48,"")</f>
        <v/>
      </c>
      <c r="J48" s="12">
        <f>IF(I48="","",IF(I48&lt;=10,"Niedrig",IF(I48&lt;=18,"Mittel","Hoch")))</f>
        <v/>
      </c>
      <c r="K48" s="11" t="n"/>
      <c r="L48" s="11" t="n"/>
      <c r="M48" s="11">
        <f>IF(AND(K48&lt;&gt;"",L48&lt;&gt;""),K48*L48,"")</f>
        <v/>
      </c>
      <c r="N48" s="12">
        <f>IF(M48="","",IF(M48&lt;=10,"Niedrig",IF(M48&lt;=18,"Mittel","Hoch")))</f>
        <v/>
      </c>
      <c r="O48" s="10" t="n"/>
      <c r="P48" s="10" t="n"/>
      <c r="Q48" s="10" t="n"/>
      <c r="R48" s="58" t="n"/>
      <c r="S48" s="12" t="n"/>
      <c r="T48" s="10" t="n"/>
      <c r="U48" s="12" t="n"/>
      <c r="V48" s="10" t="n"/>
      <c r="W48" s="58">
        <f>IF(A48&lt;&gt;"",TODAY()+365,"")</f>
        <v/>
      </c>
      <c r="X48" s="10" t="n"/>
    </row>
    <row r="49">
      <c r="A49" s="9" t="n"/>
      <c r="B49" s="10" t="n"/>
      <c r="C49" s="10" t="n"/>
      <c r="D49" s="10" t="n"/>
      <c r="E49" s="10" t="n"/>
      <c r="F49" s="10" t="n"/>
      <c r="G49" s="11" t="n"/>
      <c r="H49" s="11" t="n"/>
      <c r="I49" s="11">
        <f>IF(AND(G49&lt;&gt;"",H49&lt;&gt;""),G49*H49,"")</f>
        <v/>
      </c>
      <c r="J49" s="12">
        <f>IF(I49="","",IF(I49&lt;=10,"Niedrig",IF(I49&lt;=18,"Mittel","Hoch")))</f>
        <v/>
      </c>
      <c r="K49" s="11" t="n"/>
      <c r="L49" s="11" t="n"/>
      <c r="M49" s="11">
        <f>IF(AND(K49&lt;&gt;"",L49&lt;&gt;""),K49*L49,"")</f>
        <v/>
      </c>
      <c r="N49" s="12">
        <f>IF(M49="","",IF(M49&lt;=10,"Niedrig",IF(M49&lt;=18,"Mittel","Hoch")))</f>
        <v/>
      </c>
      <c r="O49" s="10" t="n"/>
      <c r="P49" s="10" t="n"/>
      <c r="Q49" s="10" t="n"/>
      <c r="R49" s="58" t="n"/>
      <c r="S49" s="12" t="n"/>
      <c r="T49" s="10" t="n"/>
      <c r="U49" s="12" t="n"/>
      <c r="V49" s="10" t="n"/>
      <c r="W49" s="58">
        <f>IF(A49&lt;&gt;"",TODAY()+365,"")</f>
        <v/>
      </c>
      <c r="X49" s="10" t="n"/>
    </row>
    <row r="50">
      <c r="A50" s="9" t="n"/>
      <c r="B50" s="10" t="n"/>
      <c r="C50" s="10" t="n"/>
      <c r="D50" s="10" t="n"/>
      <c r="E50" s="10" t="n"/>
      <c r="F50" s="10" t="n"/>
      <c r="G50" s="11" t="n"/>
      <c r="H50" s="11" t="n"/>
      <c r="I50" s="11">
        <f>IF(AND(G50&lt;&gt;"",H50&lt;&gt;""),G50*H50,"")</f>
        <v/>
      </c>
      <c r="J50" s="12">
        <f>IF(I50="","",IF(I50&lt;=10,"Niedrig",IF(I50&lt;=18,"Mittel","Hoch")))</f>
        <v/>
      </c>
      <c r="K50" s="11" t="n"/>
      <c r="L50" s="11" t="n"/>
      <c r="M50" s="11">
        <f>IF(AND(K50&lt;&gt;"",L50&lt;&gt;""),K50*L50,"")</f>
        <v/>
      </c>
      <c r="N50" s="12">
        <f>IF(M50="","",IF(M50&lt;=10,"Niedrig",IF(M50&lt;=18,"Mittel","Hoch")))</f>
        <v/>
      </c>
      <c r="O50" s="10" t="n"/>
      <c r="P50" s="10" t="n"/>
      <c r="Q50" s="10" t="n"/>
      <c r="R50" s="58" t="n"/>
      <c r="S50" s="12" t="n"/>
      <c r="T50" s="10" t="n"/>
      <c r="U50" s="12" t="n"/>
      <c r="V50" s="10" t="n"/>
      <c r="W50" s="58">
        <f>IF(A50&lt;&gt;"",TODAY()+365,"")</f>
        <v/>
      </c>
      <c r="X50" s="10" t="n"/>
    </row>
    <row r="51">
      <c r="A51" s="9" t="n"/>
      <c r="B51" s="10" t="n"/>
      <c r="C51" s="10" t="n"/>
      <c r="D51" s="10" t="n"/>
      <c r="E51" s="10" t="n"/>
      <c r="F51" s="10" t="n"/>
      <c r="G51" s="11" t="n"/>
      <c r="H51" s="11" t="n"/>
      <c r="I51" s="11">
        <f>IF(AND(G51&lt;&gt;"",H51&lt;&gt;""),G51*H51,"")</f>
        <v/>
      </c>
      <c r="J51" s="12">
        <f>IF(I51="","",IF(I51&lt;=10,"Niedrig",IF(I51&lt;=18,"Mittel","Hoch")))</f>
        <v/>
      </c>
      <c r="K51" s="11" t="n"/>
      <c r="L51" s="11" t="n"/>
      <c r="M51" s="11">
        <f>IF(AND(K51&lt;&gt;"",L51&lt;&gt;""),K51*L51,"")</f>
        <v/>
      </c>
      <c r="N51" s="12">
        <f>IF(M51="","",IF(M51&lt;=10,"Niedrig",IF(M51&lt;=18,"Mittel","Hoch")))</f>
        <v/>
      </c>
      <c r="O51" s="10" t="n"/>
      <c r="P51" s="10" t="n"/>
      <c r="Q51" s="10" t="n"/>
      <c r="R51" s="58" t="n"/>
      <c r="S51" s="12" t="n"/>
      <c r="T51" s="10" t="n"/>
      <c r="U51" s="12" t="n"/>
      <c r="V51" s="10" t="n"/>
      <c r="W51" s="58">
        <f>IF(A51&lt;&gt;"",TODAY()+365,"")</f>
        <v/>
      </c>
      <c r="X51" s="10" t="n"/>
    </row>
    <row r="52">
      <c r="A52" s="9" t="n"/>
      <c r="B52" s="10" t="n"/>
      <c r="C52" s="10" t="n"/>
      <c r="D52" s="10" t="n"/>
      <c r="E52" s="10" t="n"/>
      <c r="F52" s="10" t="n"/>
      <c r="G52" s="11" t="n"/>
      <c r="H52" s="11" t="n"/>
      <c r="I52" s="11">
        <f>IF(AND(G52&lt;&gt;"",H52&lt;&gt;""),G52*H52,"")</f>
        <v/>
      </c>
      <c r="J52" s="12">
        <f>IF(I52="","",IF(I52&lt;=10,"Niedrig",IF(I52&lt;=18,"Mittel","Hoch")))</f>
        <v/>
      </c>
      <c r="K52" s="11" t="n"/>
      <c r="L52" s="11" t="n"/>
      <c r="M52" s="11">
        <f>IF(AND(K52&lt;&gt;"",L52&lt;&gt;""),K52*L52,"")</f>
        <v/>
      </c>
      <c r="N52" s="12">
        <f>IF(M52="","",IF(M52&lt;=10,"Niedrig",IF(M52&lt;=18,"Mittel","Hoch")))</f>
        <v/>
      </c>
      <c r="O52" s="10" t="n"/>
      <c r="P52" s="10" t="n"/>
      <c r="Q52" s="10" t="n"/>
      <c r="R52" s="58" t="n"/>
      <c r="S52" s="12" t="n"/>
      <c r="T52" s="10" t="n"/>
      <c r="U52" s="12" t="n"/>
      <c r="V52" s="10" t="n"/>
      <c r="W52" s="58">
        <f>IF(A52&lt;&gt;"",TODAY()+365,"")</f>
        <v/>
      </c>
      <c r="X52" s="10" t="n"/>
    </row>
    <row r="53">
      <c r="A53" s="9" t="n"/>
      <c r="B53" s="10" t="n"/>
      <c r="C53" s="10" t="n"/>
      <c r="D53" s="10" t="n"/>
      <c r="E53" s="10" t="n"/>
      <c r="F53" s="10" t="n"/>
      <c r="G53" s="11" t="n"/>
      <c r="H53" s="11" t="n"/>
      <c r="I53" s="11">
        <f>IF(AND(G53&lt;&gt;"",H53&lt;&gt;""),G53*H53,"")</f>
        <v/>
      </c>
      <c r="J53" s="12">
        <f>IF(I53="","",IF(I53&lt;=10,"Niedrig",IF(I53&lt;=18,"Mittel","Hoch")))</f>
        <v/>
      </c>
      <c r="K53" s="11" t="n"/>
      <c r="L53" s="11" t="n"/>
      <c r="M53" s="11">
        <f>IF(AND(K53&lt;&gt;"",L53&lt;&gt;""),K53*L53,"")</f>
        <v/>
      </c>
      <c r="N53" s="12">
        <f>IF(M53="","",IF(M53&lt;=10,"Niedrig",IF(M53&lt;=18,"Mittel","Hoch")))</f>
        <v/>
      </c>
      <c r="O53" s="10" t="n"/>
      <c r="P53" s="10" t="n"/>
      <c r="Q53" s="10" t="n"/>
      <c r="R53" s="58" t="n"/>
      <c r="S53" s="12" t="n"/>
      <c r="T53" s="10" t="n"/>
      <c r="U53" s="12" t="n"/>
      <c r="V53" s="10" t="n"/>
      <c r="W53" s="58">
        <f>IF(A53&lt;&gt;"",TODAY()+365,"")</f>
        <v/>
      </c>
      <c r="X53" s="10" t="n"/>
    </row>
    <row r="54">
      <c r="A54" s="9" t="n"/>
      <c r="B54" s="10" t="n"/>
      <c r="C54" s="10" t="n"/>
      <c r="D54" s="10" t="n"/>
      <c r="E54" s="10" t="n"/>
      <c r="F54" s="10" t="n"/>
      <c r="G54" s="11" t="n"/>
      <c r="H54" s="11" t="n"/>
      <c r="I54" s="11">
        <f>IF(AND(G54&lt;&gt;"",H54&lt;&gt;""),G54*H54,"")</f>
        <v/>
      </c>
      <c r="J54" s="12">
        <f>IF(I54="","",IF(I54&lt;=10,"Niedrig",IF(I54&lt;=18,"Mittel","Hoch")))</f>
        <v/>
      </c>
      <c r="K54" s="11" t="n"/>
      <c r="L54" s="11" t="n"/>
      <c r="M54" s="11">
        <f>IF(AND(K54&lt;&gt;"",L54&lt;&gt;""),K54*L54,"")</f>
        <v/>
      </c>
      <c r="N54" s="12">
        <f>IF(M54="","",IF(M54&lt;=10,"Niedrig",IF(M54&lt;=18,"Mittel","Hoch")))</f>
        <v/>
      </c>
      <c r="O54" s="10" t="n"/>
      <c r="P54" s="10" t="n"/>
      <c r="Q54" s="10" t="n"/>
      <c r="R54" s="58" t="n"/>
      <c r="S54" s="12" t="n"/>
      <c r="T54" s="10" t="n"/>
      <c r="U54" s="12" t="n"/>
      <c r="V54" s="10" t="n"/>
      <c r="W54" s="58">
        <f>IF(A54&lt;&gt;"",TODAY()+365,"")</f>
        <v/>
      </c>
      <c r="X54" s="10" t="n"/>
    </row>
    <row r="55">
      <c r="A55" s="9" t="n"/>
      <c r="B55" s="10" t="n"/>
      <c r="C55" s="10" t="n"/>
      <c r="D55" s="10" t="n"/>
      <c r="E55" s="10" t="n"/>
      <c r="F55" s="10" t="n"/>
      <c r="G55" s="11" t="n"/>
      <c r="H55" s="11" t="n"/>
      <c r="I55" s="11">
        <f>IF(AND(G55&lt;&gt;"",H55&lt;&gt;""),G55*H55,"")</f>
        <v/>
      </c>
      <c r="J55" s="12">
        <f>IF(I55="","",IF(I55&lt;=10,"Niedrig",IF(I55&lt;=18,"Mittel","Hoch")))</f>
        <v/>
      </c>
      <c r="K55" s="11" t="n"/>
      <c r="L55" s="11" t="n"/>
      <c r="M55" s="11">
        <f>IF(AND(K55&lt;&gt;"",L55&lt;&gt;""),K55*L55,"")</f>
        <v/>
      </c>
      <c r="N55" s="12">
        <f>IF(M55="","",IF(M55&lt;=10,"Niedrig",IF(M55&lt;=18,"Mittel","Hoch")))</f>
        <v/>
      </c>
      <c r="O55" s="10" t="n"/>
      <c r="P55" s="10" t="n"/>
      <c r="Q55" s="10" t="n"/>
      <c r="R55" s="58" t="n"/>
      <c r="S55" s="12" t="n"/>
      <c r="T55" s="10" t="n"/>
      <c r="U55" s="12" t="n"/>
      <c r="V55" s="10" t="n"/>
      <c r="W55" s="58">
        <f>IF(A55&lt;&gt;"",TODAY()+365,"")</f>
        <v/>
      </c>
      <c r="X55" s="10" t="n"/>
    </row>
    <row r="56">
      <c r="A56" s="9" t="n"/>
      <c r="B56" s="10" t="n"/>
      <c r="C56" s="10" t="n"/>
      <c r="D56" s="10" t="n"/>
      <c r="E56" s="10" t="n"/>
      <c r="F56" s="10" t="n"/>
      <c r="G56" s="11" t="n"/>
      <c r="H56" s="11" t="n"/>
      <c r="I56" s="11">
        <f>IF(AND(G56&lt;&gt;"",H56&lt;&gt;""),G56*H56,"")</f>
        <v/>
      </c>
      <c r="J56" s="12">
        <f>IF(I56="","",IF(I56&lt;=10,"Niedrig",IF(I56&lt;=18,"Mittel","Hoch")))</f>
        <v/>
      </c>
      <c r="K56" s="11" t="n"/>
      <c r="L56" s="11" t="n"/>
      <c r="M56" s="11">
        <f>IF(AND(K56&lt;&gt;"",L56&lt;&gt;""),K56*L56,"")</f>
        <v/>
      </c>
      <c r="N56" s="12">
        <f>IF(M56="","",IF(M56&lt;=10,"Niedrig",IF(M56&lt;=18,"Mittel","Hoch")))</f>
        <v/>
      </c>
      <c r="O56" s="10" t="n"/>
      <c r="P56" s="10" t="n"/>
      <c r="Q56" s="10" t="n"/>
      <c r="R56" s="58" t="n"/>
      <c r="S56" s="12" t="n"/>
      <c r="T56" s="10" t="n"/>
      <c r="U56" s="12" t="n"/>
      <c r="V56" s="10" t="n"/>
      <c r="W56" s="58">
        <f>IF(A56&lt;&gt;"",TODAY()+365,"")</f>
        <v/>
      </c>
      <c r="X56" s="10" t="n"/>
    </row>
    <row r="57">
      <c r="A57" s="9" t="n"/>
      <c r="B57" s="10" t="n"/>
      <c r="C57" s="10" t="n"/>
      <c r="D57" s="10" t="n"/>
      <c r="E57" s="10" t="n"/>
      <c r="F57" s="10" t="n"/>
      <c r="G57" s="11" t="n"/>
      <c r="H57" s="11" t="n"/>
      <c r="I57" s="11">
        <f>IF(AND(G57&lt;&gt;"",H57&lt;&gt;""),G57*H57,"")</f>
        <v/>
      </c>
      <c r="J57" s="12">
        <f>IF(I57="","",IF(I57&lt;=10,"Niedrig",IF(I57&lt;=18,"Mittel","Hoch")))</f>
        <v/>
      </c>
      <c r="K57" s="11" t="n"/>
      <c r="L57" s="11" t="n"/>
      <c r="M57" s="11">
        <f>IF(AND(K57&lt;&gt;"",L57&lt;&gt;""),K57*L57,"")</f>
        <v/>
      </c>
      <c r="N57" s="12">
        <f>IF(M57="","",IF(M57&lt;=10,"Niedrig",IF(M57&lt;=18,"Mittel","Hoch")))</f>
        <v/>
      </c>
      <c r="O57" s="10" t="n"/>
      <c r="P57" s="10" t="n"/>
      <c r="Q57" s="10" t="n"/>
      <c r="R57" s="58" t="n"/>
      <c r="S57" s="12" t="n"/>
      <c r="T57" s="10" t="n"/>
      <c r="U57" s="12" t="n"/>
      <c r="V57" s="10" t="n"/>
      <c r="W57" s="58">
        <f>IF(A57&lt;&gt;"",TODAY()+365,"")</f>
        <v/>
      </c>
      <c r="X57" s="10" t="n"/>
    </row>
    <row r="58">
      <c r="A58" s="9" t="n"/>
      <c r="B58" s="10" t="n"/>
      <c r="C58" s="10" t="n"/>
      <c r="D58" s="10" t="n"/>
      <c r="E58" s="10" t="n"/>
      <c r="F58" s="10" t="n"/>
      <c r="G58" s="11" t="n"/>
      <c r="H58" s="11" t="n"/>
      <c r="I58" s="11">
        <f>IF(AND(G58&lt;&gt;"",H58&lt;&gt;""),G58*H58,"")</f>
        <v/>
      </c>
      <c r="J58" s="12">
        <f>IF(I58="","",IF(I58&lt;=10,"Niedrig",IF(I58&lt;=18,"Mittel","Hoch")))</f>
        <v/>
      </c>
      <c r="K58" s="11" t="n"/>
      <c r="L58" s="11" t="n"/>
      <c r="M58" s="11">
        <f>IF(AND(K58&lt;&gt;"",L58&lt;&gt;""),K58*L58,"")</f>
        <v/>
      </c>
      <c r="N58" s="12">
        <f>IF(M58="","",IF(M58&lt;=10,"Niedrig",IF(M58&lt;=18,"Mittel","Hoch")))</f>
        <v/>
      </c>
      <c r="O58" s="10" t="n"/>
      <c r="P58" s="10" t="n"/>
      <c r="Q58" s="10" t="n"/>
      <c r="R58" s="58" t="n"/>
      <c r="S58" s="12" t="n"/>
      <c r="T58" s="10" t="n"/>
      <c r="U58" s="12" t="n"/>
      <c r="V58" s="10" t="n"/>
      <c r="W58" s="58">
        <f>IF(A58&lt;&gt;"",TODAY()+365,"")</f>
        <v/>
      </c>
      <c r="X58" s="10" t="n"/>
    </row>
    <row r="59">
      <c r="A59" s="9" t="n"/>
      <c r="B59" s="10" t="n"/>
      <c r="C59" s="10" t="n"/>
      <c r="D59" s="10" t="n"/>
      <c r="E59" s="10" t="n"/>
      <c r="F59" s="10" t="n"/>
      <c r="G59" s="11" t="n"/>
      <c r="H59" s="11" t="n"/>
      <c r="I59" s="11">
        <f>IF(AND(G59&lt;&gt;"",H59&lt;&gt;""),G59*H59,"")</f>
        <v/>
      </c>
      <c r="J59" s="12">
        <f>IF(I59="","",IF(I59&lt;=10,"Niedrig",IF(I59&lt;=18,"Mittel","Hoch")))</f>
        <v/>
      </c>
      <c r="K59" s="11" t="n"/>
      <c r="L59" s="11" t="n"/>
      <c r="M59" s="11">
        <f>IF(AND(K59&lt;&gt;"",L59&lt;&gt;""),K59*L59,"")</f>
        <v/>
      </c>
      <c r="N59" s="12">
        <f>IF(M59="","",IF(M59&lt;=10,"Niedrig",IF(M59&lt;=18,"Mittel","Hoch")))</f>
        <v/>
      </c>
      <c r="O59" s="10" t="n"/>
      <c r="P59" s="10" t="n"/>
      <c r="Q59" s="10" t="n"/>
      <c r="R59" s="58" t="n"/>
      <c r="S59" s="12" t="n"/>
      <c r="T59" s="10" t="n"/>
      <c r="U59" s="12" t="n"/>
      <c r="V59" s="10" t="n"/>
      <c r="W59" s="58">
        <f>IF(A59&lt;&gt;"",TODAY()+365,"")</f>
        <v/>
      </c>
      <c r="X59" s="10" t="n"/>
    </row>
    <row r="60">
      <c r="A60" s="9" t="n"/>
      <c r="B60" s="10" t="n"/>
      <c r="C60" s="10" t="n"/>
      <c r="D60" s="10" t="n"/>
      <c r="E60" s="10" t="n"/>
      <c r="F60" s="10" t="n"/>
      <c r="G60" s="11" t="n"/>
      <c r="H60" s="11" t="n"/>
      <c r="I60" s="11">
        <f>IF(AND(G60&lt;&gt;"",H60&lt;&gt;""),G60*H60,"")</f>
        <v/>
      </c>
      <c r="J60" s="12">
        <f>IF(I60="","",IF(I60&lt;=10,"Niedrig",IF(I60&lt;=18,"Mittel","Hoch")))</f>
        <v/>
      </c>
      <c r="K60" s="11" t="n"/>
      <c r="L60" s="11" t="n"/>
      <c r="M60" s="11">
        <f>IF(AND(K60&lt;&gt;"",L60&lt;&gt;""),K60*L60,"")</f>
        <v/>
      </c>
      <c r="N60" s="12">
        <f>IF(M60="","",IF(M60&lt;=10,"Niedrig",IF(M60&lt;=18,"Mittel","Hoch")))</f>
        <v/>
      </c>
      <c r="O60" s="10" t="n"/>
      <c r="P60" s="10" t="n"/>
      <c r="Q60" s="10" t="n"/>
      <c r="R60" s="58" t="n"/>
      <c r="S60" s="12" t="n"/>
      <c r="T60" s="10" t="n"/>
      <c r="U60" s="12" t="n"/>
      <c r="V60" s="10" t="n"/>
      <c r="W60" s="58">
        <f>IF(A60&lt;&gt;"",TODAY()+365,"")</f>
        <v/>
      </c>
      <c r="X60" s="10" t="n"/>
    </row>
    <row r="61">
      <c r="A61" s="9" t="n"/>
      <c r="B61" s="10" t="n"/>
      <c r="C61" s="10" t="n"/>
      <c r="D61" s="10" t="n"/>
      <c r="E61" s="10" t="n"/>
      <c r="F61" s="10" t="n"/>
      <c r="G61" s="11" t="n"/>
      <c r="H61" s="11" t="n"/>
      <c r="I61" s="11">
        <f>IF(AND(G61&lt;&gt;"",H61&lt;&gt;""),G61*H61,"")</f>
        <v/>
      </c>
      <c r="J61" s="12">
        <f>IF(I61="","",IF(I61&lt;=10,"Niedrig",IF(I61&lt;=18,"Mittel","Hoch")))</f>
        <v/>
      </c>
      <c r="K61" s="11" t="n"/>
      <c r="L61" s="11" t="n"/>
      <c r="M61" s="11">
        <f>IF(AND(K61&lt;&gt;"",L61&lt;&gt;""),K61*L61,"")</f>
        <v/>
      </c>
      <c r="N61" s="12">
        <f>IF(M61="","",IF(M61&lt;=10,"Niedrig",IF(M61&lt;=18,"Mittel","Hoch")))</f>
        <v/>
      </c>
      <c r="O61" s="10" t="n"/>
      <c r="P61" s="10" t="n"/>
      <c r="Q61" s="10" t="n"/>
      <c r="R61" s="58" t="n"/>
      <c r="S61" s="12" t="n"/>
      <c r="T61" s="10" t="n"/>
      <c r="U61" s="12" t="n"/>
      <c r="V61" s="10" t="n"/>
      <c r="W61" s="58">
        <f>IF(A61&lt;&gt;"",TODAY()+365,"")</f>
        <v/>
      </c>
      <c r="X61" s="10" t="n"/>
    </row>
    <row r="62">
      <c r="A62" s="9" t="n"/>
      <c r="B62" s="10" t="n"/>
      <c r="C62" s="10" t="n"/>
      <c r="D62" s="10" t="n"/>
      <c r="E62" s="10" t="n"/>
      <c r="F62" s="10" t="n"/>
      <c r="G62" s="11" t="n"/>
      <c r="H62" s="11" t="n"/>
      <c r="I62" s="11">
        <f>IF(AND(G62&lt;&gt;"",H62&lt;&gt;""),G62*H62,"")</f>
        <v/>
      </c>
      <c r="J62" s="12">
        <f>IF(I62="","",IF(I62&lt;=10,"Niedrig",IF(I62&lt;=18,"Mittel","Hoch")))</f>
        <v/>
      </c>
      <c r="K62" s="11" t="n"/>
      <c r="L62" s="11" t="n"/>
      <c r="M62" s="11">
        <f>IF(AND(K62&lt;&gt;"",L62&lt;&gt;""),K62*L62,"")</f>
        <v/>
      </c>
      <c r="N62" s="12">
        <f>IF(M62="","",IF(M62&lt;=10,"Niedrig",IF(M62&lt;=18,"Mittel","Hoch")))</f>
        <v/>
      </c>
      <c r="O62" s="10" t="n"/>
      <c r="P62" s="10" t="n"/>
      <c r="Q62" s="10" t="n"/>
      <c r="R62" s="58" t="n"/>
      <c r="S62" s="12" t="n"/>
      <c r="T62" s="10" t="n"/>
      <c r="U62" s="12" t="n"/>
      <c r="V62" s="10" t="n"/>
      <c r="W62" s="58">
        <f>IF(A62&lt;&gt;"",TODAY()+365,"")</f>
        <v/>
      </c>
      <c r="X62" s="10" t="n"/>
    </row>
    <row r="63">
      <c r="A63" s="9" t="n"/>
      <c r="B63" s="10" t="n"/>
      <c r="C63" s="10" t="n"/>
      <c r="D63" s="10" t="n"/>
      <c r="E63" s="10" t="n"/>
      <c r="F63" s="10" t="n"/>
      <c r="G63" s="11" t="n"/>
      <c r="H63" s="11" t="n"/>
      <c r="I63" s="11">
        <f>IF(AND(G63&lt;&gt;"",H63&lt;&gt;""),G63*H63,"")</f>
        <v/>
      </c>
      <c r="J63" s="12">
        <f>IF(I63="","",IF(I63&lt;=10,"Niedrig",IF(I63&lt;=18,"Mittel","Hoch")))</f>
        <v/>
      </c>
      <c r="K63" s="11" t="n"/>
      <c r="L63" s="11" t="n"/>
      <c r="M63" s="11">
        <f>IF(AND(K63&lt;&gt;"",L63&lt;&gt;""),K63*L63,"")</f>
        <v/>
      </c>
      <c r="N63" s="12">
        <f>IF(M63="","",IF(M63&lt;=10,"Niedrig",IF(M63&lt;=18,"Mittel","Hoch")))</f>
        <v/>
      </c>
      <c r="O63" s="10" t="n"/>
      <c r="P63" s="10" t="n"/>
      <c r="Q63" s="10" t="n"/>
      <c r="R63" s="58" t="n"/>
      <c r="S63" s="12" t="n"/>
      <c r="T63" s="10" t="n"/>
      <c r="U63" s="12" t="n"/>
      <c r="V63" s="10" t="n"/>
      <c r="W63" s="58">
        <f>IF(A63&lt;&gt;"",TODAY()+365,"")</f>
        <v/>
      </c>
      <c r="X63" s="10" t="n"/>
    </row>
    <row r="64">
      <c r="A64" s="9" t="n"/>
      <c r="B64" s="10" t="n"/>
      <c r="C64" s="10" t="n"/>
      <c r="D64" s="10" t="n"/>
      <c r="E64" s="10" t="n"/>
      <c r="F64" s="10" t="n"/>
      <c r="G64" s="11" t="n"/>
      <c r="H64" s="11" t="n"/>
      <c r="I64" s="11">
        <f>IF(AND(G64&lt;&gt;"",H64&lt;&gt;""),G64*H64,"")</f>
        <v/>
      </c>
      <c r="J64" s="12">
        <f>IF(I64="","",IF(I64&lt;=10,"Niedrig",IF(I64&lt;=18,"Mittel","Hoch")))</f>
        <v/>
      </c>
      <c r="K64" s="11" t="n"/>
      <c r="L64" s="11" t="n"/>
      <c r="M64" s="11">
        <f>IF(AND(K64&lt;&gt;"",L64&lt;&gt;""),K64*L64,"")</f>
        <v/>
      </c>
      <c r="N64" s="12">
        <f>IF(M64="","",IF(M64&lt;=10,"Niedrig",IF(M64&lt;=18,"Mittel","Hoch")))</f>
        <v/>
      </c>
      <c r="O64" s="10" t="n"/>
      <c r="P64" s="10" t="n"/>
      <c r="Q64" s="10" t="n"/>
      <c r="R64" s="58" t="n"/>
      <c r="S64" s="12" t="n"/>
      <c r="T64" s="10" t="n"/>
      <c r="U64" s="12" t="n"/>
      <c r="V64" s="10" t="n"/>
      <c r="W64" s="58">
        <f>IF(A64&lt;&gt;"",TODAY()+365,"")</f>
        <v/>
      </c>
      <c r="X64" s="10" t="n"/>
    </row>
    <row r="65">
      <c r="A65" s="9" t="n"/>
      <c r="B65" s="10" t="n"/>
      <c r="C65" s="10" t="n"/>
      <c r="D65" s="10" t="n"/>
      <c r="E65" s="10" t="n"/>
      <c r="F65" s="10" t="n"/>
      <c r="G65" s="11" t="n"/>
      <c r="H65" s="11" t="n"/>
      <c r="I65" s="11">
        <f>IF(AND(G65&lt;&gt;"",H65&lt;&gt;""),G65*H65,"")</f>
        <v/>
      </c>
      <c r="J65" s="12">
        <f>IF(I65="","",IF(I65&lt;=10,"Niedrig",IF(I65&lt;=18,"Mittel","Hoch")))</f>
        <v/>
      </c>
      <c r="K65" s="11" t="n"/>
      <c r="L65" s="11" t="n"/>
      <c r="M65" s="11">
        <f>IF(AND(K65&lt;&gt;"",L65&lt;&gt;""),K65*L65,"")</f>
        <v/>
      </c>
      <c r="N65" s="12">
        <f>IF(M65="","",IF(M65&lt;=10,"Niedrig",IF(M65&lt;=18,"Mittel","Hoch")))</f>
        <v/>
      </c>
      <c r="O65" s="10" t="n"/>
      <c r="P65" s="10" t="n"/>
      <c r="Q65" s="10" t="n"/>
      <c r="R65" s="58" t="n"/>
      <c r="S65" s="12" t="n"/>
      <c r="T65" s="10" t="n"/>
      <c r="U65" s="12" t="n"/>
      <c r="V65" s="10" t="n"/>
      <c r="W65" s="58">
        <f>IF(A65&lt;&gt;"",TODAY()+365,"")</f>
        <v/>
      </c>
      <c r="X65" s="10" t="n"/>
    </row>
    <row r="66">
      <c r="A66" s="9" t="n"/>
      <c r="B66" s="10" t="n"/>
      <c r="C66" s="10" t="n"/>
      <c r="D66" s="10" t="n"/>
      <c r="E66" s="10" t="n"/>
      <c r="F66" s="10" t="n"/>
      <c r="G66" s="11" t="n"/>
      <c r="H66" s="11" t="n"/>
      <c r="I66" s="11">
        <f>IF(AND(G66&lt;&gt;"",H66&lt;&gt;""),G66*H66,"")</f>
        <v/>
      </c>
      <c r="J66" s="12">
        <f>IF(I66="","",IF(I66&lt;=10,"Niedrig",IF(I66&lt;=18,"Mittel","Hoch")))</f>
        <v/>
      </c>
      <c r="K66" s="11" t="n"/>
      <c r="L66" s="11" t="n"/>
      <c r="M66" s="11">
        <f>IF(AND(K66&lt;&gt;"",L66&lt;&gt;""),K66*L66,"")</f>
        <v/>
      </c>
      <c r="N66" s="12">
        <f>IF(M66="","",IF(M66&lt;=10,"Niedrig",IF(M66&lt;=18,"Mittel","Hoch")))</f>
        <v/>
      </c>
      <c r="O66" s="10" t="n"/>
      <c r="P66" s="10" t="n"/>
      <c r="Q66" s="10" t="n"/>
      <c r="R66" s="58" t="n"/>
      <c r="S66" s="12" t="n"/>
      <c r="T66" s="10" t="n"/>
      <c r="U66" s="12" t="n"/>
      <c r="V66" s="10" t="n"/>
      <c r="W66" s="58">
        <f>IF(A66&lt;&gt;"",TODAY()+365,"")</f>
        <v/>
      </c>
      <c r="X66" s="10" t="n"/>
    </row>
    <row r="67">
      <c r="A67" s="9" t="n"/>
      <c r="B67" s="10" t="n"/>
      <c r="C67" s="10" t="n"/>
      <c r="D67" s="10" t="n"/>
      <c r="E67" s="10" t="n"/>
      <c r="F67" s="10" t="n"/>
      <c r="G67" s="11" t="n"/>
      <c r="H67" s="11" t="n"/>
      <c r="I67" s="11">
        <f>IF(AND(G67&lt;&gt;"",H67&lt;&gt;""),G67*H67,"")</f>
        <v/>
      </c>
      <c r="J67" s="12">
        <f>IF(I67="","",IF(I67&lt;=10,"Niedrig",IF(I67&lt;=18,"Mittel","Hoch")))</f>
        <v/>
      </c>
      <c r="K67" s="11" t="n"/>
      <c r="L67" s="11" t="n"/>
      <c r="M67" s="11">
        <f>IF(AND(K67&lt;&gt;"",L67&lt;&gt;""),K67*L67,"")</f>
        <v/>
      </c>
      <c r="N67" s="12">
        <f>IF(M67="","",IF(M67&lt;=10,"Niedrig",IF(M67&lt;=18,"Mittel","Hoch")))</f>
        <v/>
      </c>
      <c r="O67" s="10" t="n"/>
      <c r="P67" s="10" t="n"/>
      <c r="Q67" s="10" t="n"/>
      <c r="R67" s="58" t="n"/>
      <c r="S67" s="12" t="n"/>
      <c r="T67" s="10" t="n"/>
      <c r="U67" s="12" t="n"/>
      <c r="V67" s="10" t="n"/>
      <c r="W67" s="58">
        <f>IF(A67&lt;&gt;"",TODAY()+365,"")</f>
        <v/>
      </c>
      <c r="X67" s="10" t="n"/>
    </row>
    <row r="68">
      <c r="A68" s="9" t="n"/>
      <c r="B68" s="10" t="n"/>
      <c r="C68" s="10" t="n"/>
      <c r="D68" s="10" t="n"/>
      <c r="E68" s="10" t="n"/>
      <c r="F68" s="10" t="n"/>
      <c r="G68" s="11" t="n"/>
      <c r="H68" s="11" t="n"/>
      <c r="I68" s="11">
        <f>IF(AND(G68&lt;&gt;"",H68&lt;&gt;""),G68*H68,"")</f>
        <v/>
      </c>
      <c r="J68" s="12">
        <f>IF(I68="","",IF(I68&lt;=10,"Niedrig",IF(I68&lt;=18,"Mittel","Hoch")))</f>
        <v/>
      </c>
      <c r="K68" s="11" t="n"/>
      <c r="L68" s="11" t="n"/>
      <c r="M68" s="11">
        <f>IF(AND(K68&lt;&gt;"",L68&lt;&gt;""),K68*L68,"")</f>
        <v/>
      </c>
      <c r="N68" s="12">
        <f>IF(M68="","",IF(M68&lt;=10,"Niedrig",IF(M68&lt;=18,"Mittel","Hoch")))</f>
        <v/>
      </c>
      <c r="O68" s="10" t="n"/>
      <c r="P68" s="10" t="n"/>
      <c r="Q68" s="10" t="n"/>
      <c r="R68" s="58" t="n"/>
      <c r="S68" s="12" t="n"/>
      <c r="T68" s="10" t="n"/>
      <c r="U68" s="12" t="n"/>
      <c r="V68" s="10" t="n"/>
      <c r="W68" s="58">
        <f>IF(A68&lt;&gt;"",TODAY()+365,"")</f>
        <v/>
      </c>
      <c r="X68" s="10" t="n"/>
    </row>
    <row r="69">
      <c r="A69" s="9" t="n"/>
      <c r="B69" s="10" t="n"/>
      <c r="C69" s="10" t="n"/>
      <c r="D69" s="10" t="n"/>
      <c r="E69" s="10" t="n"/>
      <c r="F69" s="10" t="n"/>
      <c r="G69" s="11" t="n"/>
      <c r="H69" s="11" t="n"/>
      <c r="I69" s="11">
        <f>IF(AND(G69&lt;&gt;"",H69&lt;&gt;""),G69*H69,"")</f>
        <v/>
      </c>
      <c r="J69" s="12">
        <f>IF(I69="","",IF(I69&lt;=10,"Niedrig",IF(I69&lt;=18,"Mittel","Hoch")))</f>
        <v/>
      </c>
      <c r="K69" s="11" t="n"/>
      <c r="L69" s="11" t="n"/>
      <c r="M69" s="11">
        <f>IF(AND(K69&lt;&gt;"",L69&lt;&gt;""),K69*L69,"")</f>
        <v/>
      </c>
      <c r="N69" s="12">
        <f>IF(M69="","",IF(M69&lt;=10,"Niedrig",IF(M69&lt;=18,"Mittel","Hoch")))</f>
        <v/>
      </c>
      <c r="O69" s="10" t="n"/>
      <c r="P69" s="10" t="n"/>
      <c r="Q69" s="10" t="n"/>
      <c r="R69" s="58" t="n"/>
      <c r="S69" s="12" t="n"/>
      <c r="T69" s="10" t="n"/>
      <c r="U69" s="12" t="n"/>
      <c r="V69" s="10" t="n"/>
      <c r="W69" s="58">
        <f>IF(A69&lt;&gt;"",TODAY()+365,"")</f>
        <v/>
      </c>
      <c r="X69" s="10" t="n"/>
    </row>
    <row r="70">
      <c r="A70" s="9" t="n"/>
      <c r="B70" s="10" t="n"/>
      <c r="C70" s="10" t="n"/>
      <c r="D70" s="10" t="n"/>
      <c r="E70" s="10" t="n"/>
      <c r="F70" s="10" t="n"/>
      <c r="G70" s="11" t="n"/>
      <c r="H70" s="11" t="n"/>
      <c r="I70" s="11">
        <f>IF(AND(G70&lt;&gt;"",H70&lt;&gt;""),G70*H70,"")</f>
        <v/>
      </c>
      <c r="J70" s="12">
        <f>IF(I70="","",IF(I70&lt;=10,"Niedrig",IF(I70&lt;=18,"Mittel","Hoch")))</f>
        <v/>
      </c>
      <c r="K70" s="11" t="n"/>
      <c r="L70" s="11" t="n"/>
      <c r="M70" s="11">
        <f>IF(AND(K70&lt;&gt;"",L70&lt;&gt;""),K70*L70,"")</f>
        <v/>
      </c>
      <c r="N70" s="12">
        <f>IF(M70="","",IF(M70&lt;=10,"Niedrig",IF(M70&lt;=18,"Mittel","Hoch")))</f>
        <v/>
      </c>
      <c r="O70" s="10" t="n"/>
      <c r="P70" s="10" t="n"/>
      <c r="Q70" s="10" t="n"/>
      <c r="R70" s="58" t="n"/>
      <c r="S70" s="12" t="n"/>
      <c r="T70" s="10" t="n"/>
      <c r="U70" s="12" t="n"/>
      <c r="V70" s="10" t="n"/>
      <c r="W70" s="58">
        <f>IF(A70&lt;&gt;"",TODAY()+365,"")</f>
        <v/>
      </c>
      <c r="X70" s="10" t="n"/>
    </row>
    <row r="71">
      <c r="A71" s="9" t="n"/>
      <c r="B71" s="10" t="n"/>
      <c r="C71" s="10" t="n"/>
      <c r="D71" s="10" t="n"/>
      <c r="E71" s="10" t="n"/>
      <c r="F71" s="10" t="n"/>
      <c r="G71" s="11" t="n"/>
      <c r="H71" s="11" t="n"/>
      <c r="I71" s="11">
        <f>IF(AND(G71&lt;&gt;"",H71&lt;&gt;""),G71*H71,"")</f>
        <v/>
      </c>
      <c r="J71" s="12">
        <f>IF(I71="","",IF(I71&lt;=10,"Niedrig",IF(I71&lt;=18,"Mittel","Hoch")))</f>
        <v/>
      </c>
      <c r="K71" s="11" t="n"/>
      <c r="L71" s="11" t="n"/>
      <c r="M71" s="11">
        <f>IF(AND(K71&lt;&gt;"",L71&lt;&gt;""),K71*L71,"")</f>
        <v/>
      </c>
      <c r="N71" s="12">
        <f>IF(M71="","",IF(M71&lt;=10,"Niedrig",IF(M71&lt;=18,"Mittel","Hoch")))</f>
        <v/>
      </c>
      <c r="O71" s="10" t="n"/>
      <c r="P71" s="10" t="n"/>
      <c r="Q71" s="10" t="n"/>
      <c r="R71" s="58" t="n"/>
      <c r="S71" s="12" t="n"/>
      <c r="T71" s="10" t="n"/>
      <c r="U71" s="12" t="n"/>
      <c r="V71" s="10" t="n"/>
      <c r="W71" s="58">
        <f>IF(A71&lt;&gt;"",TODAY()+365,"")</f>
        <v/>
      </c>
      <c r="X71" s="10" t="n"/>
    </row>
    <row r="72">
      <c r="A72" s="9" t="n"/>
      <c r="B72" s="10" t="n"/>
      <c r="C72" s="10" t="n"/>
      <c r="D72" s="10" t="n"/>
      <c r="E72" s="10" t="n"/>
      <c r="F72" s="10" t="n"/>
      <c r="G72" s="11" t="n"/>
      <c r="H72" s="11" t="n"/>
      <c r="I72" s="11">
        <f>IF(AND(G72&lt;&gt;"",H72&lt;&gt;""),G72*H72,"")</f>
        <v/>
      </c>
      <c r="J72" s="12">
        <f>IF(I72="","",IF(I72&lt;=10,"Niedrig",IF(I72&lt;=18,"Mittel","Hoch")))</f>
        <v/>
      </c>
      <c r="K72" s="11" t="n"/>
      <c r="L72" s="11" t="n"/>
      <c r="M72" s="11">
        <f>IF(AND(K72&lt;&gt;"",L72&lt;&gt;""),K72*L72,"")</f>
        <v/>
      </c>
      <c r="N72" s="12">
        <f>IF(M72="","",IF(M72&lt;=10,"Niedrig",IF(M72&lt;=18,"Mittel","Hoch")))</f>
        <v/>
      </c>
      <c r="O72" s="10" t="n"/>
      <c r="P72" s="10" t="n"/>
      <c r="Q72" s="10" t="n"/>
      <c r="R72" s="58" t="n"/>
      <c r="S72" s="12" t="n"/>
      <c r="T72" s="10" t="n"/>
      <c r="U72" s="12" t="n"/>
      <c r="V72" s="10" t="n"/>
      <c r="W72" s="58">
        <f>IF(A72&lt;&gt;"",TODAY()+365,"")</f>
        <v/>
      </c>
      <c r="X72" s="10" t="n"/>
    </row>
    <row r="73">
      <c r="A73" s="9" t="n"/>
      <c r="B73" s="10" t="n"/>
      <c r="C73" s="10" t="n"/>
      <c r="D73" s="10" t="n"/>
      <c r="E73" s="10" t="n"/>
      <c r="F73" s="10" t="n"/>
      <c r="G73" s="11" t="n"/>
      <c r="H73" s="11" t="n"/>
      <c r="I73" s="11">
        <f>IF(AND(G73&lt;&gt;"",H73&lt;&gt;""),G73*H73,"")</f>
        <v/>
      </c>
      <c r="J73" s="12">
        <f>IF(I73="","",IF(I73&lt;=10,"Niedrig",IF(I73&lt;=18,"Mittel","Hoch")))</f>
        <v/>
      </c>
      <c r="K73" s="11" t="n"/>
      <c r="L73" s="11" t="n"/>
      <c r="M73" s="11">
        <f>IF(AND(K73&lt;&gt;"",L73&lt;&gt;""),K73*L73,"")</f>
        <v/>
      </c>
      <c r="N73" s="12">
        <f>IF(M73="","",IF(M73&lt;=10,"Niedrig",IF(M73&lt;=18,"Mittel","Hoch")))</f>
        <v/>
      </c>
      <c r="O73" s="10" t="n"/>
      <c r="P73" s="10" t="n"/>
      <c r="Q73" s="10" t="n"/>
      <c r="R73" s="58" t="n"/>
      <c r="S73" s="12" t="n"/>
      <c r="T73" s="10" t="n"/>
      <c r="U73" s="12" t="n"/>
      <c r="V73" s="10" t="n"/>
      <c r="W73" s="58">
        <f>IF(A73&lt;&gt;"",TODAY()+365,"")</f>
        <v/>
      </c>
      <c r="X73" s="10" t="n"/>
    </row>
    <row r="74">
      <c r="A74" s="9" t="n"/>
      <c r="B74" s="10" t="n"/>
      <c r="C74" s="10" t="n"/>
      <c r="D74" s="10" t="n"/>
      <c r="E74" s="10" t="n"/>
      <c r="F74" s="10" t="n"/>
      <c r="G74" s="11" t="n"/>
      <c r="H74" s="11" t="n"/>
      <c r="I74" s="11">
        <f>IF(AND(G74&lt;&gt;"",H74&lt;&gt;""),G74*H74,"")</f>
        <v/>
      </c>
      <c r="J74" s="12">
        <f>IF(I74="","",IF(I74&lt;=10,"Niedrig",IF(I74&lt;=18,"Mittel","Hoch")))</f>
        <v/>
      </c>
      <c r="K74" s="11" t="n"/>
      <c r="L74" s="11" t="n"/>
      <c r="M74" s="11">
        <f>IF(AND(K74&lt;&gt;"",L74&lt;&gt;""),K74*L74,"")</f>
        <v/>
      </c>
      <c r="N74" s="12">
        <f>IF(M74="","",IF(M74&lt;=10,"Niedrig",IF(M74&lt;=18,"Mittel","Hoch")))</f>
        <v/>
      </c>
      <c r="O74" s="10" t="n"/>
      <c r="P74" s="10" t="n"/>
      <c r="Q74" s="10" t="n"/>
      <c r="R74" s="58" t="n"/>
      <c r="S74" s="12" t="n"/>
      <c r="T74" s="10" t="n"/>
      <c r="U74" s="12" t="n"/>
      <c r="V74" s="10" t="n"/>
      <c r="W74" s="58">
        <f>IF(A74&lt;&gt;"",TODAY()+365,"")</f>
        <v/>
      </c>
      <c r="X74" s="10" t="n"/>
    </row>
    <row r="75">
      <c r="A75" s="9" t="n"/>
      <c r="B75" s="10" t="n"/>
      <c r="C75" s="10" t="n"/>
      <c r="D75" s="10" t="n"/>
      <c r="E75" s="10" t="n"/>
      <c r="F75" s="10" t="n"/>
      <c r="G75" s="11" t="n"/>
      <c r="H75" s="11" t="n"/>
      <c r="I75" s="11">
        <f>IF(AND(G75&lt;&gt;"",H75&lt;&gt;""),G75*H75,"")</f>
        <v/>
      </c>
      <c r="J75" s="12">
        <f>IF(I75="","",IF(I75&lt;=10,"Niedrig",IF(I75&lt;=18,"Mittel","Hoch")))</f>
        <v/>
      </c>
      <c r="K75" s="11" t="n"/>
      <c r="L75" s="11" t="n"/>
      <c r="M75" s="11">
        <f>IF(AND(K75&lt;&gt;"",L75&lt;&gt;""),K75*L75,"")</f>
        <v/>
      </c>
      <c r="N75" s="12">
        <f>IF(M75="","",IF(M75&lt;=10,"Niedrig",IF(M75&lt;=18,"Mittel","Hoch")))</f>
        <v/>
      </c>
      <c r="O75" s="10" t="n"/>
      <c r="P75" s="10" t="n"/>
      <c r="Q75" s="10" t="n"/>
      <c r="R75" s="58" t="n"/>
      <c r="S75" s="12" t="n"/>
      <c r="T75" s="10" t="n"/>
      <c r="U75" s="12" t="n"/>
      <c r="V75" s="10" t="n"/>
      <c r="W75" s="58">
        <f>IF(A75&lt;&gt;"",TODAY()+365,"")</f>
        <v/>
      </c>
      <c r="X75" s="10" t="n"/>
    </row>
    <row r="76">
      <c r="A76" s="9" t="n"/>
      <c r="B76" s="10" t="n"/>
      <c r="C76" s="10" t="n"/>
      <c r="D76" s="10" t="n"/>
      <c r="E76" s="10" t="n"/>
      <c r="F76" s="10" t="n"/>
      <c r="G76" s="11" t="n"/>
      <c r="H76" s="11" t="n"/>
      <c r="I76" s="11">
        <f>IF(AND(G76&lt;&gt;"",H76&lt;&gt;""),G76*H76,"")</f>
        <v/>
      </c>
      <c r="J76" s="12">
        <f>IF(I76="","",IF(I76&lt;=10,"Niedrig",IF(I76&lt;=18,"Mittel","Hoch")))</f>
        <v/>
      </c>
      <c r="K76" s="11" t="n"/>
      <c r="L76" s="11" t="n"/>
      <c r="M76" s="11">
        <f>IF(AND(K76&lt;&gt;"",L76&lt;&gt;""),K76*L76,"")</f>
        <v/>
      </c>
      <c r="N76" s="12">
        <f>IF(M76="","",IF(M76&lt;=10,"Niedrig",IF(M76&lt;=18,"Mittel","Hoch")))</f>
        <v/>
      </c>
      <c r="O76" s="10" t="n"/>
      <c r="P76" s="10" t="n"/>
      <c r="Q76" s="10" t="n"/>
      <c r="R76" s="58" t="n"/>
      <c r="S76" s="12" t="n"/>
      <c r="T76" s="10" t="n"/>
      <c r="U76" s="12" t="n"/>
      <c r="V76" s="10" t="n"/>
      <c r="W76" s="58">
        <f>IF(A76&lt;&gt;"",TODAY()+365,"")</f>
        <v/>
      </c>
      <c r="X76" s="10" t="n"/>
    </row>
    <row r="77">
      <c r="A77" s="9" t="n"/>
      <c r="B77" s="10" t="n"/>
      <c r="C77" s="10" t="n"/>
      <c r="D77" s="10" t="n"/>
      <c r="E77" s="10" t="n"/>
      <c r="F77" s="10" t="n"/>
      <c r="G77" s="11" t="n"/>
      <c r="H77" s="11" t="n"/>
      <c r="I77" s="11">
        <f>IF(AND(G77&lt;&gt;"",H77&lt;&gt;""),G77*H77,"")</f>
        <v/>
      </c>
      <c r="J77" s="12">
        <f>IF(I77="","",IF(I77&lt;=10,"Niedrig",IF(I77&lt;=18,"Mittel","Hoch")))</f>
        <v/>
      </c>
      <c r="K77" s="11" t="n"/>
      <c r="L77" s="11" t="n"/>
      <c r="M77" s="11">
        <f>IF(AND(K77&lt;&gt;"",L77&lt;&gt;""),K77*L77,"")</f>
        <v/>
      </c>
      <c r="N77" s="12">
        <f>IF(M77="","",IF(M77&lt;=10,"Niedrig",IF(M77&lt;=18,"Mittel","Hoch")))</f>
        <v/>
      </c>
      <c r="O77" s="10" t="n"/>
      <c r="P77" s="10" t="n"/>
      <c r="Q77" s="10" t="n"/>
      <c r="R77" s="58" t="n"/>
      <c r="S77" s="12" t="n"/>
      <c r="T77" s="10" t="n"/>
      <c r="U77" s="12" t="n"/>
      <c r="V77" s="10" t="n"/>
      <c r="W77" s="58">
        <f>IF(A77&lt;&gt;"",TODAY()+365,"")</f>
        <v/>
      </c>
      <c r="X77" s="10" t="n"/>
    </row>
    <row r="78">
      <c r="A78" s="9" t="n"/>
      <c r="B78" s="10" t="n"/>
      <c r="C78" s="10" t="n"/>
      <c r="D78" s="10" t="n"/>
      <c r="E78" s="10" t="n"/>
      <c r="F78" s="10" t="n"/>
      <c r="G78" s="11" t="n"/>
      <c r="H78" s="11" t="n"/>
      <c r="I78" s="11">
        <f>IF(AND(G78&lt;&gt;"",H78&lt;&gt;""),G78*H78,"")</f>
        <v/>
      </c>
      <c r="J78" s="12">
        <f>IF(I78="","",IF(I78&lt;=10,"Niedrig",IF(I78&lt;=18,"Mittel","Hoch")))</f>
        <v/>
      </c>
      <c r="K78" s="11" t="n"/>
      <c r="L78" s="11" t="n"/>
      <c r="M78" s="11">
        <f>IF(AND(K78&lt;&gt;"",L78&lt;&gt;""),K78*L78,"")</f>
        <v/>
      </c>
      <c r="N78" s="12">
        <f>IF(M78="","",IF(M78&lt;=10,"Niedrig",IF(M78&lt;=18,"Mittel","Hoch")))</f>
        <v/>
      </c>
      <c r="O78" s="10" t="n"/>
      <c r="P78" s="10" t="n"/>
      <c r="Q78" s="10" t="n"/>
      <c r="R78" s="58" t="n"/>
      <c r="S78" s="12" t="n"/>
      <c r="T78" s="10" t="n"/>
      <c r="U78" s="12" t="n"/>
      <c r="V78" s="10" t="n"/>
      <c r="W78" s="58">
        <f>IF(A78&lt;&gt;"",TODAY()+365,"")</f>
        <v/>
      </c>
      <c r="X78" s="10" t="n"/>
    </row>
    <row r="79">
      <c r="A79" s="9" t="n"/>
      <c r="B79" s="10" t="n"/>
      <c r="C79" s="10" t="n"/>
      <c r="D79" s="10" t="n"/>
      <c r="E79" s="10" t="n"/>
      <c r="F79" s="10" t="n"/>
      <c r="G79" s="11" t="n"/>
      <c r="H79" s="11" t="n"/>
      <c r="I79" s="11">
        <f>IF(AND(G79&lt;&gt;"",H79&lt;&gt;""),G79*H79,"")</f>
        <v/>
      </c>
      <c r="J79" s="12">
        <f>IF(I79="","",IF(I79&lt;=10,"Niedrig",IF(I79&lt;=18,"Mittel","Hoch")))</f>
        <v/>
      </c>
      <c r="K79" s="11" t="n"/>
      <c r="L79" s="11" t="n"/>
      <c r="M79" s="11">
        <f>IF(AND(K79&lt;&gt;"",L79&lt;&gt;""),K79*L79,"")</f>
        <v/>
      </c>
      <c r="N79" s="12">
        <f>IF(M79="","",IF(M79&lt;=10,"Niedrig",IF(M79&lt;=18,"Mittel","Hoch")))</f>
        <v/>
      </c>
      <c r="O79" s="10" t="n"/>
      <c r="P79" s="10" t="n"/>
      <c r="Q79" s="10" t="n"/>
      <c r="R79" s="58" t="n"/>
      <c r="S79" s="12" t="n"/>
      <c r="T79" s="10" t="n"/>
      <c r="U79" s="12" t="n"/>
      <c r="V79" s="10" t="n"/>
      <c r="W79" s="58">
        <f>IF(A79&lt;&gt;"",TODAY()+365,"")</f>
        <v/>
      </c>
      <c r="X79" s="10" t="n"/>
    </row>
    <row r="80">
      <c r="A80" s="9" t="n"/>
      <c r="B80" s="10" t="n"/>
      <c r="C80" s="10" t="n"/>
      <c r="D80" s="10" t="n"/>
      <c r="E80" s="10" t="n"/>
      <c r="F80" s="10" t="n"/>
      <c r="G80" s="11" t="n"/>
      <c r="H80" s="11" t="n"/>
      <c r="I80" s="11">
        <f>IF(AND(G80&lt;&gt;"",H80&lt;&gt;""),G80*H80,"")</f>
        <v/>
      </c>
      <c r="J80" s="12">
        <f>IF(I80="","",IF(I80&lt;=10,"Niedrig",IF(I80&lt;=18,"Mittel","Hoch")))</f>
        <v/>
      </c>
      <c r="K80" s="11" t="n"/>
      <c r="L80" s="11" t="n"/>
      <c r="M80" s="11">
        <f>IF(AND(K80&lt;&gt;"",L80&lt;&gt;""),K80*L80,"")</f>
        <v/>
      </c>
      <c r="N80" s="12">
        <f>IF(M80="","",IF(M80&lt;=10,"Niedrig",IF(M80&lt;=18,"Mittel","Hoch")))</f>
        <v/>
      </c>
      <c r="O80" s="10" t="n"/>
      <c r="P80" s="10" t="n"/>
      <c r="Q80" s="10" t="n"/>
      <c r="R80" s="58" t="n"/>
      <c r="S80" s="12" t="n"/>
      <c r="T80" s="10" t="n"/>
      <c r="U80" s="12" t="n"/>
      <c r="V80" s="10" t="n"/>
      <c r="W80" s="58">
        <f>IF(A80&lt;&gt;"",TODAY()+365,"")</f>
        <v/>
      </c>
      <c r="X80" s="10" t="n"/>
    </row>
    <row r="81">
      <c r="A81" s="9" t="n"/>
      <c r="B81" s="10" t="n"/>
      <c r="C81" s="10" t="n"/>
      <c r="D81" s="10" t="n"/>
      <c r="E81" s="10" t="n"/>
      <c r="F81" s="10" t="n"/>
      <c r="G81" s="11" t="n"/>
      <c r="H81" s="11" t="n"/>
      <c r="I81" s="11">
        <f>IF(AND(G81&lt;&gt;"",H81&lt;&gt;""),G81*H81,"")</f>
        <v/>
      </c>
      <c r="J81" s="12">
        <f>IF(I81="","",IF(I81&lt;=10,"Niedrig",IF(I81&lt;=18,"Mittel","Hoch")))</f>
        <v/>
      </c>
      <c r="K81" s="11" t="n"/>
      <c r="L81" s="11" t="n"/>
      <c r="M81" s="11">
        <f>IF(AND(K81&lt;&gt;"",L81&lt;&gt;""),K81*L81,"")</f>
        <v/>
      </c>
      <c r="N81" s="12">
        <f>IF(M81="","",IF(M81&lt;=10,"Niedrig",IF(M81&lt;=18,"Mittel","Hoch")))</f>
        <v/>
      </c>
      <c r="O81" s="10" t="n"/>
      <c r="P81" s="10" t="n"/>
      <c r="Q81" s="10" t="n"/>
      <c r="R81" s="58" t="n"/>
      <c r="S81" s="12" t="n"/>
      <c r="T81" s="10" t="n"/>
      <c r="U81" s="12" t="n"/>
      <c r="V81" s="10" t="n"/>
      <c r="W81" s="58">
        <f>IF(A81&lt;&gt;"",TODAY()+365,"")</f>
        <v/>
      </c>
      <c r="X81" s="10" t="n"/>
    </row>
    <row r="82">
      <c r="A82" s="9" t="n"/>
      <c r="B82" s="10" t="n"/>
      <c r="C82" s="10" t="n"/>
      <c r="D82" s="10" t="n"/>
      <c r="E82" s="10" t="n"/>
      <c r="F82" s="10" t="n"/>
      <c r="G82" s="11" t="n"/>
      <c r="H82" s="11" t="n"/>
      <c r="I82" s="11">
        <f>IF(AND(G82&lt;&gt;"",H82&lt;&gt;""),G82*H82,"")</f>
        <v/>
      </c>
      <c r="J82" s="12">
        <f>IF(I82="","",IF(I82&lt;=10,"Niedrig",IF(I82&lt;=18,"Mittel","Hoch")))</f>
        <v/>
      </c>
      <c r="K82" s="11" t="n"/>
      <c r="L82" s="11" t="n"/>
      <c r="M82" s="11">
        <f>IF(AND(K82&lt;&gt;"",L82&lt;&gt;""),K82*L82,"")</f>
        <v/>
      </c>
      <c r="N82" s="12">
        <f>IF(M82="","",IF(M82&lt;=10,"Niedrig",IF(M82&lt;=18,"Mittel","Hoch")))</f>
        <v/>
      </c>
      <c r="O82" s="10" t="n"/>
      <c r="P82" s="10" t="n"/>
      <c r="Q82" s="10" t="n"/>
      <c r="R82" s="58" t="n"/>
      <c r="S82" s="12" t="n"/>
      <c r="T82" s="10" t="n"/>
      <c r="U82" s="12" t="n"/>
      <c r="V82" s="10" t="n"/>
      <c r="W82" s="58">
        <f>IF(A82&lt;&gt;"",TODAY()+365,"")</f>
        <v/>
      </c>
      <c r="X82" s="10" t="n"/>
    </row>
    <row r="83">
      <c r="A83" s="9" t="n"/>
      <c r="B83" s="10" t="n"/>
      <c r="C83" s="10" t="n"/>
      <c r="D83" s="10" t="n"/>
      <c r="E83" s="10" t="n"/>
      <c r="F83" s="10" t="n"/>
      <c r="G83" s="11" t="n"/>
      <c r="H83" s="11" t="n"/>
      <c r="I83" s="11">
        <f>IF(AND(G83&lt;&gt;"",H83&lt;&gt;""),G83*H83,"")</f>
        <v/>
      </c>
      <c r="J83" s="12">
        <f>IF(I83="","",IF(I83&lt;=10,"Niedrig",IF(I83&lt;=18,"Mittel","Hoch")))</f>
        <v/>
      </c>
      <c r="K83" s="11" t="n"/>
      <c r="L83" s="11" t="n"/>
      <c r="M83" s="11">
        <f>IF(AND(K83&lt;&gt;"",L83&lt;&gt;""),K83*L83,"")</f>
        <v/>
      </c>
      <c r="N83" s="12">
        <f>IF(M83="","",IF(M83&lt;=10,"Niedrig",IF(M83&lt;=18,"Mittel","Hoch")))</f>
        <v/>
      </c>
      <c r="O83" s="10" t="n"/>
      <c r="P83" s="10" t="n"/>
      <c r="Q83" s="10" t="n"/>
      <c r="R83" s="58" t="n"/>
      <c r="S83" s="12" t="n"/>
      <c r="T83" s="10" t="n"/>
      <c r="U83" s="12" t="n"/>
      <c r="V83" s="10" t="n"/>
      <c r="W83" s="58">
        <f>IF(A83&lt;&gt;"",TODAY()+365,"")</f>
        <v/>
      </c>
      <c r="X83" s="10" t="n"/>
    </row>
    <row r="84">
      <c r="A84" s="9" t="n"/>
      <c r="B84" s="10" t="n"/>
      <c r="C84" s="10" t="n"/>
      <c r="D84" s="10" t="n"/>
      <c r="E84" s="10" t="n"/>
      <c r="F84" s="10" t="n"/>
      <c r="G84" s="11" t="n"/>
      <c r="H84" s="11" t="n"/>
      <c r="I84" s="11">
        <f>IF(AND(G84&lt;&gt;"",H84&lt;&gt;""),G84*H84,"")</f>
        <v/>
      </c>
      <c r="J84" s="12">
        <f>IF(I84="","",IF(I84&lt;=10,"Niedrig",IF(I84&lt;=18,"Mittel","Hoch")))</f>
        <v/>
      </c>
      <c r="K84" s="11" t="n"/>
      <c r="L84" s="11" t="n"/>
      <c r="M84" s="11">
        <f>IF(AND(K84&lt;&gt;"",L84&lt;&gt;""),K84*L84,"")</f>
        <v/>
      </c>
      <c r="N84" s="12">
        <f>IF(M84="","",IF(M84&lt;=10,"Niedrig",IF(M84&lt;=18,"Mittel","Hoch")))</f>
        <v/>
      </c>
      <c r="O84" s="10" t="n"/>
      <c r="P84" s="10" t="n"/>
      <c r="Q84" s="10" t="n"/>
      <c r="R84" s="58" t="n"/>
      <c r="S84" s="12" t="n"/>
      <c r="T84" s="10" t="n"/>
      <c r="U84" s="12" t="n"/>
      <c r="V84" s="10" t="n"/>
      <c r="W84" s="58">
        <f>IF(A84&lt;&gt;"",TODAY()+365,"")</f>
        <v/>
      </c>
      <c r="X84" s="10" t="n"/>
    </row>
    <row r="85">
      <c r="A85" s="9" t="n"/>
      <c r="B85" s="10" t="n"/>
      <c r="C85" s="10" t="n"/>
      <c r="D85" s="10" t="n"/>
      <c r="E85" s="10" t="n"/>
      <c r="F85" s="10" t="n"/>
      <c r="G85" s="11" t="n"/>
      <c r="H85" s="11" t="n"/>
      <c r="I85" s="11">
        <f>IF(AND(G85&lt;&gt;"",H85&lt;&gt;""),G85*H85,"")</f>
        <v/>
      </c>
      <c r="J85" s="12">
        <f>IF(I85="","",IF(I85&lt;=10,"Niedrig",IF(I85&lt;=18,"Mittel","Hoch")))</f>
        <v/>
      </c>
      <c r="K85" s="11" t="n"/>
      <c r="L85" s="11" t="n"/>
      <c r="M85" s="11">
        <f>IF(AND(K85&lt;&gt;"",L85&lt;&gt;""),K85*L85,"")</f>
        <v/>
      </c>
      <c r="N85" s="12">
        <f>IF(M85="","",IF(M85&lt;=10,"Niedrig",IF(M85&lt;=18,"Mittel","Hoch")))</f>
        <v/>
      </c>
      <c r="O85" s="10" t="n"/>
      <c r="P85" s="10" t="n"/>
      <c r="Q85" s="10" t="n"/>
      <c r="R85" s="58" t="n"/>
      <c r="S85" s="12" t="n"/>
      <c r="T85" s="10" t="n"/>
      <c r="U85" s="12" t="n"/>
      <c r="V85" s="10" t="n"/>
      <c r="W85" s="58">
        <f>IF(A85&lt;&gt;"",TODAY()+365,"")</f>
        <v/>
      </c>
      <c r="X85" s="10" t="n"/>
    </row>
    <row r="86">
      <c r="A86" s="9" t="n"/>
      <c r="B86" s="10" t="n"/>
      <c r="C86" s="10" t="n"/>
      <c r="D86" s="10" t="n"/>
      <c r="E86" s="10" t="n"/>
      <c r="F86" s="10" t="n"/>
      <c r="G86" s="11" t="n"/>
      <c r="H86" s="11" t="n"/>
      <c r="I86" s="11">
        <f>IF(AND(G86&lt;&gt;"",H86&lt;&gt;""),G86*H86,"")</f>
        <v/>
      </c>
      <c r="J86" s="12">
        <f>IF(I86="","",IF(I86&lt;=10,"Niedrig",IF(I86&lt;=18,"Mittel","Hoch")))</f>
        <v/>
      </c>
      <c r="K86" s="11" t="n"/>
      <c r="L86" s="11" t="n"/>
      <c r="M86" s="11">
        <f>IF(AND(K86&lt;&gt;"",L86&lt;&gt;""),K86*L86,"")</f>
        <v/>
      </c>
      <c r="N86" s="12">
        <f>IF(M86="","",IF(M86&lt;=10,"Niedrig",IF(M86&lt;=18,"Mittel","Hoch")))</f>
        <v/>
      </c>
      <c r="O86" s="10" t="n"/>
      <c r="P86" s="10" t="n"/>
      <c r="Q86" s="10" t="n"/>
      <c r="R86" s="58" t="n"/>
      <c r="S86" s="12" t="n"/>
      <c r="T86" s="10" t="n"/>
      <c r="U86" s="12" t="n"/>
      <c r="V86" s="10" t="n"/>
      <c r="W86" s="58">
        <f>IF(A86&lt;&gt;"",TODAY()+365,"")</f>
        <v/>
      </c>
      <c r="X86" s="10" t="n"/>
    </row>
    <row r="87">
      <c r="A87" s="9" t="n"/>
      <c r="B87" s="10" t="n"/>
      <c r="C87" s="10" t="n"/>
      <c r="D87" s="10" t="n"/>
      <c r="E87" s="10" t="n"/>
      <c r="F87" s="10" t="n"/>
      <c r="G87" s="11" t="n"/>
      <c r="H87" s="11" t="n"/>
      <c r="I87" s="11">
        <f>IF(AND(G87&lt;&gt;"",H87&lt;&gt;""),G87*H87,"")</f>
        <v/>
      </c>
      <c r="J87" s="12">
        <f>IF(I87="","",IF(I87&lt;=10,"Niedrig",IF(I87&lt;=18,"Mittel","Hoch")))</f>
        <v/>
      </c>
      <c r="K87" s="11" t="n"/>
      <c r="L87" s="11" t="n"/>
      <c r="M87" s="11">
        <f>IF(AND(K87&lt;&gt;"",L87&lt;&gt;""),K87*L87,"")</f>
        <v/>
      </c>
      <c r="N87" s="12">
        <f>IF(M87="","",IF(M87&lt;=10,"Niedrig",IF(M87&lt;=18,"Mittel","Hoch")))</f>
        <v/>
      </c>
      <c r="O87" s="10" t="n"/>
      <c r="P87" s="10" t="n"/>
      <c r="Q87" s="10" t="n"/>
      <c r="R87" s="58" t="n"/>
      <c r="S87" s="12" t="n"/>
      <c r="T87" s="10" t="n"/>
      <c r="U87" s="12" t="n"/>
      <c r="V87" s="10" t="n"/>
      <c r="W87" s="58">
        <f>IF(A87&lt;&gt;"",TODAY()+365,"")</f>
        <v/>
      </c>
      <c r="X87" s="10" t="n"/>
    </row>
    <row r="88">
      <c r="A88" s="9" t="n"/>
      <c r="B88" s="10" t="n"/>
      <c r="C88" s="10" t="n"/>
      <c r="D88" s="10" t="n"/>
      <c r="E88" s="10" t="n"/>
      <c r="F88" s="10" t="n"/>
      <c r="G88" s="11" t="n"/>
      <c r="H88" s="11" t="n"/>
      <c r="I88" s="11">
        <f>IF(AND(G88&lt;&gt;"",H88&lt;&gt;""),G88*H88,"")</f>
        <v/>
      </c>
      <c r="J88" s="12">
        <f>IF(I88="","",IF(I88&lt;=10,"Niedrig",IF(I88&lt;=18,"Mittel","Hoch")))</f>
        <v/>
      </c>
      <c r="K88" s="11" t="n"/>
      <c r="L88" s="11" t="n"/>
      <c r="M88" s="11">
        <f>IF(AND(K88&lt;&gt;"",L88&lt;&gt;""),K88*L88,"")</f>
        <v/>
      </c>
      <c r="N88" s="12">
        <f>IF(M88="","",IF(M88&lt;=10,"Niedrig",IF(M88&lt;=18,"Mittel","Hoch")))</f>
        <v/>
      </c>
      <c r="O88" s="10" t="n"/>
      <c r="P88" s="10" t="n"/>
      <c r="Q88" s="10" t="n"/>
      <c r="R88" s="58" t="n"/>
      <c r="S88" s="12" t="n"/>
      <c r="T88" s="10" t="n"/>
      <c r="U88" s="12" t="n"/>
      <c r="V88" s="10" t="n"/>
      <c r="W88" s="58">
        <f>IF(A88&lt;&gt;"",TODAY()+365,"")</f>
        <v/>
      </c>
      <c r="X88" s="10" t="n"/>
    </row>
    <row r="89">
      <c r="A89" s="9" t="n"/>
      <c r="B89" s="10" t="n"/>
      <c r="C89" s="10" t="n"/>
      <c r="D89" s="10" t="n"/>
      <c r="E89" s="10" t="n"/>
      <c r="F89" s="10" t="n"/>
      <c r="G89" s="11" t="n"/>
      <c r="H89" s="11" t="n"/>
      <c r="I89" s="11">
        <f>IF(AND(G89&lt;&gt;"",H89&lt;&gt;""),G89*H89,"")</f>
        <v/>
      </c>
      <c r="J89" s="12">
        <f>IF(I89="","",IF(I89&lt;=10,"Niedrig",IF(I89&lt;=18,"Mittel","Hoch")))</f>
        <v/>
      </c>
      <c r="K89" s="11" t="n"/>
      <c r="L89" s="11" t="n"/>
      <c r="M89" s="11">
        <f>IF(AND(K89&lt;&gt;"",L89&lt;&gt;""),K89*L89,"")</f>
        <v/>
      </c>
      <c r="N89" s="12">
        <f>IF(M89="","",IF(M89&lt;=10,"Niedrig",IF(M89&lt;=18,"Mittel","Hoch")))</f>
        <v/>
      </c>
      <c r="O89" s="10" t="n"/>
      <c r="P89" s="10" t="n"/>
      <c r="Q89" s="10" t="n"/>
      <c r="R89" s="58" t="n"/>
      <c r="S89" s="12" t="n"/>
      <c r="T89" s="10" t="n"/>
      <c r="U89" s="12" t="n"/>
      <c r="V89" s="10" t="n"/>
      <c r="W89" s="58">
        <f>IF(A89&lt;&gt;"",TODAY()+365,"")</f>
        <v/>
      </c>
      <c r="X89" s="10" t="n"/>
    </row>
    <row r="90">
      <c r="A90" s="9" t="n"/>
      <c r="B90" s="10" t="n"/>
      <c r="C90" s="10" t="n"/>
      <c r="D90" s="10" t="n"/>
      <c r="E90" s="10" t="n"/>
      <c r="F90" s="10" t="n"/>
      <c r="G90" s="11" t="n"/>
      <c r="H90" s="11" t="n"/>
      <c r="I90" s="11">
        <f>IF(AND(G90&lt;&gt;"",H90&lt;&gt;""),G90*H90,"")</f>
        <v/>
      </c>
      <c r="J90" s="12">
        <f>IF(I90="","",IF(I90&lt;=10,"Niedrig",IF(I90&lt;=18,"Mittel","Hoch")))</f>
        <v/>
      </c>
      <c r="K90" s="11" t="n"/>
      <c r="L90" s="11" t="n"/>
      <c r="M90" s="11">
        <f>IF(AND(K90&lt;&gt;"",L90&lt;&gt;""),K90*L90,"")</f>
        <v/>
      </c>
      <c r="N90" s="12">
        <f>IF(M90="","",IF(M90&lt;=10,"Niedrig",IF(M90&lt;=18,"Mittel","Hoch")))</f>
        <v/>
      </c>
      <c r="O90" s="10" t="n"/>
      <c r="P90" s="10" t="n"/>
      <c r="Q90" s="10" t="n"/>
      <c r="R90" s="58" t="n"/>
      <c r="S90" s="12" t="n"/>
      <c r="T90" s="10" t="n"/>
      <c r="U90" s="12" t="n"/>
      <c r="V90" s="10" t="n"/>
      <c r="W90" s="58">
        <f>IF(A90&lt;&gt;"",TODAY()+365,"")</f>
        <v/>
      </c>
      <c r="X90" s="10" t="n"/>
    </row>
    <row r="91">
      <c r="A91" s="9" t="n"/>
      <c r="B91" s="10" t="n"/>
      <c r="C91" s="10" t="n"/>
      <c r="D91" s="10" t="n"/>
      <c r="E91" s="10" t="n"/>
      <c r="F91" s="10" t="n"/>
      <c r="G91" s="11" t="n"/>
      <c r="H91" s="11" t="n"/>
      <c r="I91" s="11">
        <f>IF(AND(G91&lt;&gt;"",H91&lt;&gt;""),G91*H91,"")</f>
        <v/>
      </c>
      <c r="J91" s="12">
        <f>IF(I91="","",IF(I91&lt;=10,"Niedrig",IF(I91&lt;=18,"Mittel","Hoch")))</f>
        <v/>
      </c>
      <c r="K91" s="11" t="n"/>
      <c r="L91" s="11" t="n"/>
      <c r="M91" s="11">
        <f>IF(AND(K91&lt;&gt;"",L91&lt;&gt;""),K91*L91,"")</f>
        <v/>
      </c>
      <c r="N91" s="12">
        <f>IF(M91="","",IF(M91&lt;=10,"Niedrig",IF(M91&lt;=18,"Mittel","Hoch")))</f>
        <v/>
      </c>
      <c r="O91" s="10" t="n"/>
      <c r="P91" s="10" t="n"/>
      <c r="Q91" s="10" t="n"/>
      <c r="R91" s="58" t="n"/>
      <c r="S91" s="12" t="n"/>
      <c r="T91" s="10" t="n"/>
      <c r="U91" s="12" t="n"/>
      <c r="V91" s="10" t="n"/>
      <c r="W91" s="58">
        <f>IF(A91&lt;&gt;"",TODAY()+365,"")</f>
        <v/>
      </c>
      <c r="X91" s="10" t="n"/>
    </row>
    <row r="92">
      <c r="A92" s="9" t="n"/>
      <c r="B92" s="10" t="n"/>
      <c r="C92" s="10" t="n"/>
      <c r="D92" s="10" t="n"/>
      <c r="E92" s="10" t="n"/>
      <c r="F92" s="10" t="n"/>
      <c r="G92" s="11" t="n"/>
      <c r="H92" s="11" t="n"/>
      <c r="I92" s="11">
        <f>IF(AND(G92&lt;&gt;"",H92&lt;&gt;""),G92*H92,"")</f>
        <v/>
      </c>
      <c r="J92" s="12">
        <f>IF(I92="","",IF(I92&lt;=10,"Niedrig",IF(I92&lt;=18,"Mittel","Hoch")))</f>
        <v/>
      </c>
      <c r="K92" s="11" t="n"/>
      <c r="L92" s="11" t="n"/>
      <c r="M92" s="11">
        <f>IF(AND(K92&lt;&gt;"",L92&lt;&gt;""),K92*L92,"")</f>
        <v/>
      </c>
      <c r="N92" s="12">
        <f>IF(M92="","",IF(M92&lt;=10,"Niedrig",IF(M92&lt;=18,"Mittel","Hoch")))</f>
        <v/>
      </c>
      <c r="O92" s="10" t="n"/>
      <c r="P92" s="10" t="n"/>
      <c r="Q92" s="10" t="n"/>
      <c r="R92" s="58" t="n"/>
      <c r="S92" s="12" t="n"/>
      <c r="T92" s="10" t="n"/>
      <c r="U92" s="12" t="n"/>
      <c r="V92" s="10" t="n"/>
      <c r="W92" s="58">
        <f>IF(A92&lt;&gt;"",TODAY()+365,"")</f>
        <v/>
      </c>
      <c r="X92" s="10" t="n"/>
    </row>
    <row r="93">
      <c r="A93" s="9" t="n"/>
      <c r="B93" s="10" t="n"/>
      <c r="C93" s="10" t="n"/>
      <c r="D93" s="10" t="n"/>
      <c r="E93" s="10" t="n"/>
      <c r="F93" s="10" t="n"/>
      <c r="G93" s="11" t="n"/>
      <c r="H93" s="11" t="n"/>
      <c r="I93" s="11">
        <f>IF(AND(G93&lt;&gt;"",H93&lt;&gt;""),G93*H93,"")</f>
        <v/>
      </c>
      <c r="J93" s="12">
        <f>IF(I93="","",IF(I93&lt;=10,"Niedrig",IF(I93&lt;=18,"Mittel","Hoch")))</f>
        <v/>
      </c>
      <c r="K93" s="11" t="n"/>
      <c r="L93" s="11" t="n"/>
      <c r="M93" s="11">
        <f>IF(AND(K93&lt;&gt;"",L93&lt;&gt;""),K93*L93,"")</f>
        <v/>
      </c>
      <c r="N93" s="12">
        <f>IF(M93="","",IF(M93&lt;=10,"Niedrig",IF(M93&lt;=18,"Mittel","Hoch")))</f>
        <v/>
      </c>
      <c r="O93" s="10" t="n"/>
      <c r="P93" s="10" t="n"/>
      <c r="Q93" s="10" t="n"/>
      <c r="R93" s="58" t="n"/>
      <c r="S93" s="12" t="n"/>
      <c r="T93" s="10" t="n"/>
      <c r="U93" s="12" t="n"/>
      <c r="V93" s="10" t="n"/>
      <c r="W93" s="58">
        <f>IF(A93&lt;&gt;"",TODAY()+365,"")</f>
        <v/>
      </c>
      <c r="X93" s="10" t="n"/>
    </row>
    <row r="94">
      <c r="A94" s="9" t="n"/>
      <c r="B94" s="10" t="n"/>
      <c r="C94" s="10" t="n"/>
      <c r="D94" s="10" t="n"/>
      <c r="E94" s="10" t="n"/>
      <c r="F94" s="10" t="n"/>
      <c r="G94" s="11" t="n"/>
      <c r="H94" s="11" t="n"/>
      <c r="I94" s="11">
        <f>IF(AND(G94&lt;&gt;"",H94&lt;&gt;""),G94*H94,"")</f>
        <v/>
      </c>
      <c r="J94" s="12">
        <f>IF(I94="","",IF(I94&lt;=10,"Niedrig",IF(I94&lt;=18,"Mittel","Hoch")))</f>
        <v/>
      </c>
      <c r="K94" s="11" t="n"/>
      <c r="L94" s="11" t="n"/>
      <c r="M94" s="11">
        <f>IF(AND(K94&lt;&gt;"",L94&lt;&gt;""),K94*L94,"")</f>
        <v/>
      </c>
      <c r="N94" s="12">
        <f>IF(M94="","",IF(M94&lt;=10,"Niedrig",IF(M94&lt;=18,"Mittel","Hoch")))</f>
        <v/>
      </c>
      <c r="O94" s="10" t="n"/>
      <c r="P94" s="10" t="n"/>
      <c r="Q94" s="10" t="n"/>
      <c r="R94" s="58" t="n"/>
      <c r="S94" s="12" t="n"/>
      <c r="T94" s="10" t="n"/>
      <c r="U94" s="12" t="n"/>
      <c r="V94" s="10" t="n"/>
      <c r="W94" s="58">
        <f>IF(A94&lt;&gt;"",TODAY()+365,"")</f>
        <v/>
      </c>
      <c r="X94" s="10" t="n"/>
    </row>
    <row r="95">
      <c r="A95" s="9" t="n"/>
      <c r="B95" s="10" t="n"/>
      <c r="C95" s="10" t="n"/>
      <c r="D95" s="10" t="n"/>
      <c r="E95" s="10" t="n"/>
      <c r="F95" s="10" t="n"/>
      <c r="G95" s="11" t="n"/>
      <c r="H95" s="11" t="n"/>
      <c r="I95" s="11">
        <f>IF(AND(G95&lt;&gt;"",H95&lt;&gt;""),G95*H95,"")</f>
        <v/>
      </c>
      <c r="J95" s="12">
        <f>IF(I95="","",IF(I95&lt;=10,"Niedrig",IF(I95&lt;=18,"Mittel","Hoch")))</f>
        <v/>
      </c>
      <c r="K95" s="11" t="n"/>
      <c r="L95" s="11" t="n"/>
      <c r="M95" s="11">
        <f>IF(AND(K95&lt;&gt;"",L95&lt;&gt;""),K95*L95,"")</f>
        <v/>
      </c>
      <c r="N95" s="12">
        <f>IF(M95="","",IF(M95&lt;=10,"Niedrig",IF(M95&lt;=18,"Mittel","Hoch")))</f>
        <v/>
      </c>
      <c r="O95" s="10" t="n"/>
      <c r="P95" s="10" t="n"/>
      <c r="Q95" s="10" t="n"/>
      <c r="R95" s="58" t="n"/>
      <c r="S95" s="12" t="n"/>
      <c r="T95" s="10" t="n"/>
      <c r="U95" s="12" t="n"/>
      <c r="V95" s="10" t="n"/>
      <c r="W95" s="58">
        <f>IF(A95&lt;&gt;"",TODAY()+365,"")</f>
        <v/>
      </c>
      <c r="X95" s="10" t="n"/>
    </row>
    <row r="96">
      <c r="A96" s="9" t="n"/>
      <c r="B96" s="10" t="n"/>
      <c r="C96" s="10" t="n"/>
      <c r="D96" s="10" t="n"/>
      <c r="E96" s="10" t="n"/>
      <c r="F96" s="10" t="n"/>
      <c r="G96" s="11" t="n"/>
      <c r="H96" s="11" t="n"/>
      <c r="I96" s="11">
        <f>IF(AND(G96&lt;&gt;"",H96&lt;&gt;""),G96*H96,"")</f>
        <v/>
      </c>
      <c r="J96" s="12">
        <f>IF(I96="","",IF(I96&lt;=10,"Niedrig",IF(I96&lt;=18,"Mittel","Hoch")))</f>
        <v/>
      </c>
      <c r="K96" s="11" t="n"/>
      <c r="L96" s="11" t="n"/>
      <c r="M96" s="11">
        <f>IF(AND(K96&lt;&gt;"",L96&lt;&gt;""),K96*L96,"")</f>
        <v/>
      </c>
      <c r="N96" s="12">
        <f>IF(M96="","",IF(M96&lt;=10,"Niedrig",IF(M96&lt;=18,"Mittel","Hoch")))</f>
        <v/>
      </c>
      <c r="O96" s="10" t="n"/>
      <c r="P96" s="10" t="n"/>
      <c r="Q96" s="10" t="n"/>
      <c r="R96" s="58" t="n"/>
      <c r="S96" s="12" t="n"/>
      <c r="T96" s="10" t="n"/>
      <c r="U96" s="12" t="n"/>
      <c r="V96" s="10" t="n"/>
      <c r="W96" s="58">
        <f>IF(A96&lt;&gt;"",TODAY()+365,"")</f>
        <v/>
      </c>
      <c r="X96" s="10" t="n"/>
    </row>
    <row r="97">
      <c r="A97" s="9" t="n"/>
      <c r="B97" s="10" t="n"/>
      <c r="C97" s="10" t="n"/>
      <c r="D97" s="10" t="n"/>
      <c r="E97" s="10" t="n"/>
      <c r="F97" s="10" t="n"/>
      <c r="G97" s="11" t="n"/>
      <c r="H97" s="11" t="n"/>
      <c r="I97" s="11">
        <f>IF(AND(G97&lt;&gt;"",H97&lt;&gt;""),G97*H97,"")</f>
        <v/>
      </c>
      <c r="J97" s="12">
        <f>IF(I97="","",IF(I97&lt;=10,"Niedrig",IF(I97&lt;=18,"Mittel","Hoch")))</f>
        <v/>
      </c>
      <c r="K97" s="11" t="n"/>
      <c r="L97" s="11" t="n"/>
      <c r="M97" s="11">
        <f>IF(AND(K97&lt;&gt;"",L97&lt;&gt;""),K97*L97,"")</f>
        <v/>
      </c>
      <c r="N97" s="12">
        <f>IF(M97="","",IF(M97&lt;=10,"Niedrig",IF(M97&lt;=18,"Mittel","Hoch")))</f>
        <v/>
      </c>
      <c r="O97" s="10" t="n"/>
      <c r="P97" s="10" t="n"/>
      <c r="Q97" s="10" t="n"/>
      <c r="R97" s="58" t="n"/>
      <c r="S97" s="12" t="n"/>
      <c r="T97" s="10" t="n"/>
      <c r="U97" s="12" t="n"/>
      <c r="V97" s="10" t="n"/>
      <c r="W97" s="58">
        <f>IF(A97&lt;&gt;"",TODAY()+365,"")</f>
        <v/>
      </c>
      <c r="X97" s="10" t="n"/>
    </row>
    <row r="98">
      <c r="A98" s="9" t="n"/>
      <c r="B98" s="10" t="n"/>
      <c r="C98" s="10" t="n"/>
      <c r="D98" s="10" t="n"/>
      <c r="E98" s="10" t="n"/>
      <c r="F98" s="10" t="n"/>
      <c r="G98" s="11" t="n"/>
      <c r="H98" s="11" t="n"/>
      <c r="I98" s="11">
        <f>IF(AND(G98&lt;&gt;"",H98&lt;&gt;""),G98*H98,"")</f>
        <v/>
      </c>
      <c r="J98" s="12">
        <f>IF(I98="","",IF(I98&lt;=10,"Niedrig",IF(I98&lt;=18,"Mittel","Hoch")))</f>
        <v/>
      </c>
      <c r="K98" s="11" t="n"/>
      <c r="L98" s="11" t="n"/>
      <c r="M98" s="11">
        <f>IF(AND(K98&lt;&gt;"",L98&lt;&gt;""),K98*L98,"")</f>
        <v/>
      </c>
      <c r="N98" s="12">
        <f>IF(M98="","",IF(M98&lt;=10,"Niedrig",IF(M98&lt;=18,"Mittel","Hoch")))</f>
        <v/>
      </c>
      <c r="O98" s="10" t="n"/>
      <c r="P98" s="10" t="n"/>
      <c r="Q98" s="10" t="n"/>
      <c r="R98" s="58" t="n"/>
      <c r="S98" s="12" t="n"/>
      <c r="T98" s="10" t="n"/>
      <c r="U98" s="12" t="n"/>
      <c r="V98" s="10" t="n"/>
      <c r="W98" s="58">
        <f>IF(A98&lt;&gt;"",TODAY()+365,"")</f>
        <v/>
      </c>
      <c r="X98" s="10" t="n"/>
    </row>
    <row r="99">
      <c r="A99" s="9" t="n"/>
      <c r="B99" s="10" t="n"/>
      <c r="C99" s="10" t="n"/>
      <c r="D99" s="10" t="n"/>
      <c r="E99" s="10" t="n"/>
      <c r="F99" s="10" t="n"/>
      <c r="G99" s="11" t="n"/>
      <c r="H99" s="11" t="n"/>
      <c r="I99" s="11">
        <f>IF(AND(G99&lt;&gt;"",H99&lt;&gt;""),G99*H99,"")</f>
        <v/>
      </c>
      <c r="J99" s="12">
        <f>IF(I99="","",IF(I99&lt;=10,"Niedrig",IF(I99&lt;=18,"Mittel","Hoch")))</f>
        <v/>
      </c>
      <c r="K99" s="11" t="n"/>
      <c r="L99" s="11" t="n"/>
      <c r="M99" s="11">
        <f>IF(AND(K99&lt;&gt;"",L99&lt;&gt;""),K99*L99,"")</f>
        <v/>
      </c>
      <c r="N99" s="12">
        <f>IF(M99="","",IF(M99&lt;=10,"Niedrig",IF(M99&lt;=18,"Mittel","Hoch")))</f>
        <v/>
      </c>
      <c r="O99" s="10" t="n"/>
      <c r="P99" s="10" t="n"/>
      <c r="Q99" s="10" t="n"/>
      <c r="R99" s="58" t="n"/>
      <c r="S99" s="12" t="n"/>
      <c r="T99" s="10" t="n"/>
      <c r="U99" s="12" t="n"/>
      <c r="V99" s="10" t="n"/>
      <c r="W99" s="58">
        <f>IF(A99&lt;&gt;"",TODAY()+365,"")</f>
        <v/>
      </c>
      <c r="X99" s="10" t="n"/>
    </row>
    <row r="100">
      <c r="A100" s="9" t="n"/>
      <c r="B100" s="10" t="n"/>
      <c r="C100" s="10" t="n"/>
      <c r="D100" s="10" t="n"/>
      <c r="E100" s="10" t="n"/>
      <c r="F100" s="10" t="n"/>
      <c r="G100" s="11" t="n"/>
      <c r="H100" s="11" t="n"/>
      <c r="I100" s="11">
        <f>IF(AND(G100&lt;&gt;"",H100&lt;&gt;""),G100*H100,"")</f>
        <v/>
      </c>
      <c r="J100" s="12">
        <f>IF(I100="","",IF(I100&lt;=10,"Niedrig",IF(I100&lt;=18,"Mittel","Hoch")))</f>
        <v/>
      </c>
      <c r="K100" s="11" t="n"/>
      <c r="L100" s="11" t="n"/>
      <c r="M100" s="11">
        <f>IF(AND(K100&lt;&gt;"",L100&lt;&gt;""),K100*L100,"")</f>
        <v/>
      </c>
      <c r="N100" s="12">
        <f>IF(M100="","",IF(M100&lt;=10,"Niedrig",IF(M100&lt;=18,"Mittel","Hoch")))</f>
        <v/>
      </c>
      <c r="O100" s="10" t="n"/>
      <c r="P100" s="10" t="n"/>
      <c r="Q100" s="10" t="n"/>
      <c r="R100" s="58" t="n"/>
      <c r="S100" s="12" t="n"/>
      <c r="T100" s="10" t="n"/>
      <c r="U100" s="12" t="n"/>
      <c r="V100" s="10" t="n"/>
      <c r="W100" s="58">
        <f>IF(A100&lt;&gt;"",TODAY()+365,"")</f>
        <v/>
      </c>
      <c r="X100" s="10" t="n"/>
    </row>
    <row r="101">
      <c r="A101" s="9" t="n"/>
      <c r="B101" s="10" t="n"/>
      <c r="C101" s="10" t="n"/>
      <c r="D101" s="10" t="n"/>
      <c r="E101" s="10" t="n"/>
      <c r="F101" s="10" t="n"/>
      <c r="G101" s="11" t="n"/>
      <c r="H101" s="11" t="n"/>
      <c r="I101" s="11">
        <f>IF(AND(G101&lt;&gt;"",H101&lt;&gt;""),G101*H101,"")</f>
        <v/>
      </c>
      <c r="J101" s="12">
        <f>IF(I101="","",IF(I101&lt;=10,"Niedrig",IF(I101&lt;=18,"Mittel","Hoch")))</f>
        <v/>
      </c>
      <c r="K101" s="11" t="n"/>
      <c r="L101" s="11" t="n"/>
      <c r="M101" s="11">
        <f>IF(AND(K101&lt;&gt;"",L101&lt;&gt;""),K101*L101,"")</f>
        <v/>
      </c>
      <c r="N101" s="12">
        <f>IF(M101="","",IF(M101&lt;=10,"Niedrig",IF(M101&lt;=18,"Mittel","Hoch")))</f>
        <v/>
      </c>
      <c r="O101" s="10" t="n"/>
      <c r="P101" s="10" t="n"/>
      <c r="Q101" s="10" t="n"/>
      <c r="R101" s="58" t="n"/>
      <c r="S101" s="12" t="n"/>
      <c r="T101" s="10" t="n"/>
      <c r="U101" s="12" t="n"/>
      <c r="V101" s="10" t="n"/>
      <c r="W101" s="58">
        <f>IF(A101&lt;&gt;"",TODAY()+365,"")</f>
        <v/>
      </c>
      <c r="X101" s="10" t="n"/>
    </row>
    <row r="102">
      <c r="A102" s="9" t="n"/>
      <c r="B102" s="10" t="n"/>
      <c r="C102" s="10" t="n"/>
      <c r="D102" s="10" t="n"/>
      <c r="E102" s="10" t="n"/>
      <c r="F102" s="10" t="n"/>
      <c r="G102" s="11" t="n"/>
      <c r="H102" s="11" t="n"/>
      <c r="I102" s="11">
        <f>IF(AND(G102&lt;&gt;"",H102&lt;&gt;""),G102*H102,"")</f>
        <v/>
      </c>
      <c r="J102" s="12">
        <f>IF(I102="","",IF(I102&lt;=10,"Niedrig",IF(I102&lt;=18,"Mittel","Hoch")))</f>
        <v/>
      </c>
      <c r="K102" s="11" t="n"/>
      <c r="L102" s="11" t="n"/>
      <c r="M102" s="11">
        <f>IF(AND(K102&lt;&gt;"",L102&lt;&gt;""),K102*L102,"")</f>
        <v/>
      </c>
      <c r="N102" s="12">
        <f>IF(M102="","",IF(M102&lt;=10,"Niedrig",IF(M102&lt;=18,"Mittel","Hoch")))</f>
        <v/>
      </c>
      <c r="O102" s="10" t="n"/>
      <c r="P102" s="10" t="n"/>
      <c r="Q102" s="10" t="n"/>
      <c r="R102" s="58" t="n"/>
      <c r="S102" s="12" t="n"/>
      <c r="T102" s="10" t="n"/>
      <c r="U102" s="12" t="n"/>
      <c r="V102" s="10" t="n"/>
      <c r="W102" s="58">
        <f>IF(A102&lt;&gt;"",TODAY()+365,"")</f>
        <v/>
      </c>
      <c r="X102" s="10" t="n"/>
    </row>
    <row r="103">
      <c r="A103" s="9" t="n"/>
      <c r="B103" s="10" t="n"/>
      <c r="C103" s="10" t="n"/>
      <c r="D103" s="10" t="n"/>
      <c r="E103" s="10" t="n"/>
      <c r="F103" s="10" t="n"/>
      <c r="G103" s="11" t="n"/>
      <c r="H103" s="11" t="n"/>
      <c r="I103" s="11">
        <f>IF(AND(G103&lt;&gt;"",H103&lt;&gt;""),G103*H103,"")</f>
        <v/>
      </c>
      <c r="J103" s="12">
        <f>IF(I103="","",IF(I103&lt;=10,"Niedrig",IF(I103&lt;=18,"Mittel","Hoch")))</f>
        <v/>
      </c>
      <c r="K103" s="11" t="n"/>
      <c r="L103" s="11" t="n"/>
      <c r="M103" s="11">
        <f>IF(AND(K103&lt;&gt;"",L103&lt;&gt;""),K103*L103,"")</f>
        <v/>
      </c>
      <c r="N103" s="12">
        <f>IF(M103="","",IF(M103&lt;=10,"Niedrig",IF(M103&lt;=18,"Mittel","Hoch")))</f>
        <v/>
      </c>
      <c r="O103" s="10" t="n"/>
      <c r="P103" s="10" t="n"/>
      <c r="Q103" s="10" t="n"/>
      <c r="R103" s="58" t="n"/>
      <c r="S103" s="12" t="n"/>
      <c r="T103" s="10" t="n"/>
      <c r="U103" s="12" t="n"/>
      <c r="V103" s="10" t="n"/>
      <c r="W103" s="58">
        <f>IF(A103&lt;&gt;"",TODAY()+365,"")</f>
        <v/>
      </c>
      <c r="X103" s="10" t="n"/>
    </row>
    <row r="104">
      <c r="A104" s="9" t="n"/>
      <c r="B104" s="10" t="n"/>
      <c r="C104" s="10" t="n"/>
      <c r="D104" s="10" t="n"/>
      <c r="E104" s="10" t="n"/>
      <c r="F104" s="10" t="n"/>
      <c r="G104" s="11" t="n"/>
      <c r="H104" s="11" t="n"/>
      <c r="I104" s="11">
        <f>IF(AND(G104&lt;&gt;"",H104&lt;&gt;""),G104*H104,"")</f>
        <v/>
      </c>
      <c r="J104" s="12">
        <f>IF(I104="","",IF(I104&lt;=10,"Niedrig",IF(I104&lt;=18,"Mittel","Hoch")))</f>
        <v/>
      </c>
      <c r="K104" s="11" t="n"/>
      <c r="L104" s="11" t="n"/>
      <c r="M104" s="11">
        <f>IF(AND(K104&lt;&gt;"",L104&lt;&gt;""),K104*L104,"")</f>
        <v/>
      </c>
      <c r="N104" s="12">
        <f>IF(M104="","",IF(M104&lt;=10,"Niedrig",IF(M104&lt;=18,"Mittel","Hoch")))</f>
        <v/>
      </c>
      <c r="O104" s="10" t="n"/>
      <c r="P104" s="10" t="n"/>
      <c r="Q104" s="10" t="n"/>
      <c r="R104" s="58" t="n"/>
      <c r="S104" s="12" t="n"/>
      <c r="T104" s="10" t="n"/>
      <c r="U104" s="12" t="n"/>
      <c r="V104" s="10" t="n"/>
      <c r="W104" s="58">
        <f>IF(A104&lt;&gt;"",TODAY()+365,"")</f>
        <v/>
      </c>
      <c r="X104" s="10" t="n"/>
    </row>
    <row r="105">
      <c r="A105" s="9" t="n"/>
      <c r="B105" s="10" t="n"/>
      <c r="C105" s="10" t="n"/>
      <c r="D105" s="10" t="n"/>
      <c r="E105" s="10" t="n"/>
      <c r="F105" s="10" t="n"/>
      <c r="G105" s="11" t="n"/>
      <c r="H105" s="11" t="n"/>
      <c r="I105" s="11">
        <f>IF(AND(G105&lt;&gt;"",H105&lt;&gt;""),G105*H105,"")</f>
        <v/>
      </c>
      <c r="J105" s="12">
        <f>IF(I105="","",IF(I105&lt;=10,"Niedrig",IF(I105&lt;=18,"Mittel","Hoch")))</f>
        <v/>
      </c>
      <c r="K105" s="11" t="n"/>
      <c r="L105" s="11" t="n"/>
      <c r="M105" s="11">
        <f>IF(AND(K105&lt;&gt;"",L105&lt;&gt;""),K105*L105,"")</f>
        <v/>
      </c>
      <c r="N105" s="12">
        <f>IF(M105="","",IF(M105&lt;=10,"Niedrig",IF(M105&lt;=18,"Mittel","Hoch")))</f>
        <v/>
      </c>
      <c r="O105" s="10" t="n"/>
      <c r="P105" s="10" t="n"/>
      <c r="Q105" s="10" t="n"/>
      <c r="R105" s="58" t="n"/>
      <c r="S105" s="12" t="n"/>
      <c r="T105" s="10" t="n"/>
      <c r="U105" s="12" t="n"/>
      <c r="V105" s="10" t="n"/>
      <c r="W105" s="58">
        <f>IF(A105&lt;&gt;"",TODAY()+365,"")</f>
        <v/>
      </c>
      <c r="X105" s="10" t="n"/>
    </row>
    <row r="106">
      <c r="A106" s="9" t="n"/>
      <c r="B106" s="10" t="n"/>
      <c r="C106" s="10" t="n"/>
      <c r="D106" s="10" t="n"/>
      <c r="E106" s="10" t="n"/>
      <c r="F106" s="10" t="n"/>
      <c r="G106" s="11" t="n"/>
      <c r="H106" s="11" t="n"/>
      <c r="I106" s="11">
        <f>IF(AND(G106&lt;&gt;"",H106&lt;&gt;""),G106*H106,"")</f>
        <v/>
      </c>
      <c r="J106" s="12">
        <f>IF(I106="","",IF(I106&lt;=10,"Niedrig",IF(I106&lt;=18,"Mittel","Hoch")))</f>
        <v/>
      </c>
      <c r="K106" s="11" t="n"/>
      <c r="L106" s="11" t="n"/>
      <c r="M106" s="11">
        <f>IF(AND(K106&lt;&gt;"",L106&lt;&gt;""),K106*L106,"")</f>
        <v/>
      </c>
      <c r="N106" s="12">
        <f>IF(M106="","",IF(M106&lt;=10,"Niedrig",IF(M106&lt;=18,"Mittel","Hoch")))</f>
        <v/>
      </c>
      <c r="O106" s="10" t="n"/>
      <c r="P106" s="10" t="n"/>
      <c r="Q106" s="10" t="n"/>
      <c r="R106" s="58" t="n"/>
      <c r="S106" s="12" t="n"/>
      <c r="T106" s="10" t="n"/>
      <c r="U106" s="12" t="n"/>
      <c r="V106" s="10" t="n"/>
      <c r="W106" s="58">
        <f>IF(A106&lt;&gt;"",TODAY()+365,"")</f>
        <v/>
      </c>
      <c r="X106" s="10" t="n"/>
    </row>
    <row r="107">
      <c r="A107" s="9" t="n"/>
      <c r="B107" s="10" t="n"/>
      <c r="C107" s="10" t="n"/>
      <c r="D107" s="10" t="n"/>
      <c r="E107" s="10" t="n"/>
      <c r="F107" s="10" t="n"/>
      <c r="G107" s="11" t="n"/>
      <c r="H107" s="11" t="n"/>
      <c r="I107" s="11">
        <f>IF(AND(G107&lt;&gt;"",H107&lt;&gt;""),G107*H107,"")</f>
        <v/>
      </c>
      <c r="J107" s="12">
        <f>IF(I107="","",IF(I107&lt;=10,"Niedrig",IF(I107&lt;=18,"Mittel","Hoch")))</f>
        <v/>
      </c>
      <c r="K107" s="11" t="n"/>
      <c r="L107" s="11" t="n"/>
      <c r="M107" s="11">
        <f>IF(AND(K107&lt;&gt;"",L107&lt;&gt;""),K107*L107,"")</f>
        <v/>
      </c>
      <c r="N107" s="12">
        <f>IF(M107="","",IF(M107&lt;=10,"Niedrig",IF(M107&lt;=18,"Mittel","Hoch")))</f>
        <v/>
      </c>
      <c r="O107" s="10" t="n"/>
      <c r="P107" s="10" t="n"/>
      <c r="Q107" s="10" t="n"/>
      <c r="R107" s="58" t="n"/>
      <c r="S107" s="12" t="n"/>
      <c r="T107" s="10" t="n"/>
      <c r="U107" s="12" t="n"/>
      <c r="V107" s="10" t="n"/>
      <c r="W107" s="58">
        <f>IF(A107&lt;&gt;"",TODAY()+365,"")</f>
        <v/>
      </c>
      <c r="X107" s="10" t="n"/>
    </row>
    <row r="108">
      <c r="A108" s="9" t="n"/>
      <c r="B108" s="10" t="n"/>
      <c r="C108" s="10" t="n"/>
      <c r="D108" s="10" t="n"/>
      <c r="E108" s="10" t="n"/>
      <c r="F108" s="10" t="n"/>
      <c r="G108" s="11" t="n"/>
      <c r="H108" s="11" t="n"/>
      <c r="I108" s="11">
        <f>IF(AND(G108&lt;&gt;"",H108&lt;&gt;""),G108*H108,"")</f>
        <v/>
      </c>
      <c r="J108" s="12">
        <f>IF(I108="","",IF(I108&lt;=10,"Niedrig",IF(I108&lt;=18,"Mittel","Hoch")))</f>
        <v/>
      </c>
      <c r="K108" s="11" t="n"/>
      <c r="L108" s="11" t="n"/>
      <c r="M108" s="11">
        <f>IF(AND(K108&lt;&gt;"",L108&lt;&gt;""),K108*L108,"")</f>
        <v/>
      </c>
      <c r="N108" s="12">
        <f>IF(M108="","",IF(M108&lt;=10,"Niedrig",IF(M108&lt;=18,"Mittel","Hoch")))</f>
        <v/>
      </c>
      <c r="O108" s="10" t="n"/>
      <c r="P108" s="10" t="n"/>
      <c r="Q108" s="10" t="n"/>
      <c r="R108" s="58" t="n"/>
      <c r="S108" s="12" t="n"/>
      <c r="T108" s="10" t="n"/>
      <c r="U108" s="12" t="n"/>
      <c r="V108" s="10" t="n"/>
      <c r="W108" s="58">
        <f>IF(A108&lt;&gt;"",TODAY()+365,"")</f>
        <v/>
      </c>
      <c r="X108" s="10" t="n"/>
    </row>
    <row r="109">
      <c r="A109" s="9" t="n"/>
      <c r="B109" s="10" t="n"/>
      <c r="C109" s="10" t="n"/>
      <c r="D109" s="10" t="n"/>
      <c r="E109" s="10" t="n"/>
      <c r="F109" s="10" t="n"/>
      <c r="G109" s="11" t="n"/>
      <c r="H109" s="11" t="n"/>
      <c r="I109" s="11">
        <f>IF(AND(G109&lt;&gt;"",H109&lt;&gt;""),G109*H109,"")</f>
        <v/>
      </c>
      <c r="J109" s="12">
        <f>IF(I109="","",IF(I109&lt;=10,"Niedrig",IF(I109&lt;=18,"Mittel","Hoch")))</f>
        <v/>
      </c>
      <c r="K109" s="11" t="n"/>
      <c r="L109" s="11" t="n"/>
      <c r="M109" s="11">
        <f>IF(AND(K109&lt;&gt;"",L109&lt;&gt;""),K109*L109,"")</f>
        <v/>
      </c>
      <c r="N109" s="12">
        <f>IF(M109="","",IF(M109&lt;=10,"Niedrig",IF(M109&lt;=18,"Mittel","Hoch")))</f>
        <v/>
      </c>
      <c r="O109" s="10" t="n"/>
      <c r="P109" s="10" t="n"/>
      <c r="Q109" s="10" t="n"/>
      <c r="R109" s="58" t="n"/>
      <c r="S109" s="12" t="n"/>
      <c r="T109" s="10" t="n"/>
      <c r="U109" s="12" t="n"/>
      <c r="V109" s="10" t="n"/>
      <c r="W109" s="58">
        <f>IF(A109&lt;&gt;"",TODAY()+365,"")</f>
        <v/>
      </c>
      <c r="X109" s="10" t="n"/>
    </row>
    <row r="110">
      <c r="A110" s="9" t="n"/>
      <c r="B110" s="10" t="n"/>
      <c r="C110" s="10" t="n"/>
      <c r="D110" s="10" t="n"/>
      <c r="E110" s="10" t="n"/>
      <c r="F110" s="10" t="n"/>
      <c r="G110" s="11" t="n"/>
      <c r="H110" s="11" t="n"/>
      <c r="I110" s="11">
        <f>IF(AND(G110&lt;&gt;"",H110&lt;&gt;""),G110*H110,"")</f>
        <v/>
      </c>
      <c r="J110" s="12">
        <f>IF(I110="","",IF(I110&lt;=10,"Niedrig",IF(I110&lt;=18,"Mittel","Hoch")))</f>
        <v/>
      </c>
      <c r="K110" s="11" t="n"/>
      <c r="L110" s="11" t="n"/>
      <c r="M110" s="11">
        <f>IF(AND(K110&lt;&gt;"",L110&lt;&gt;""),K110*L110,"")</f>
        <v/>
      </c>
      <c r="N110" s="12">
        <f>IF(M110="","",IF(M110&lt;=10,"Niedrig",IF(M110&lt;=18,"Mittel","Hoch")))</f>
        <v/>
      </c>
      <c r="O110" s="10" t="n"/>
      <c r="P110" s="10" t="n"/>
      <c r="Q110" s="10" t="n"/>
      <c r="R110" s="58" t="n"/>
      <c r="S110" s="12" t="n"/>
      <c r="T110" s="10" t="n"/>
      <c r="U110" s="12" t="n"/>
      <c r="V110" s="10" t="n"/>
      <c r="W110" s="58">
        <f>IF(A110&lt;&gt;"",TODAY()+365,"")</f>
        <v/>
      </c>
      <c r="X110" s="10" t="n"/>
    </row>
    <row r="111">
      <c r="A111" s="9" t="n"/>
      <c r="B111" s="10" t="n"/>
      <c r="C111" s="10" t="n"/>
      <c r="D111" s="10" t="n"/>
      <c r="E111" s="10" t="n"/>
      <c r="F111" s="10" t="n"/>
      <c r="G111" s="11" t="n"/>
      <c r="H111" s="11" t="n"/>
      <c r="I111" s="11">
        <f>IF(AND(G111&lt;&gt;"",H111&lt;&gt;""),G111*H111,"")</f>
        <v/>
      </c>
      <c r="J111" s="12">
        <f>IF(I111="","",IF(I111&lt;=10,"Niedrig",IF(I111&lt;=18,"Mittel","Hoch")))</f>
        <v/>
      </c>
      <c r="K111" s="11" t="n"/>
      <c r="L111" s="11" t="n"/>
      <c r="M111" s="11">
        <f>IF(AND(K111&lt;&gt;"",L111&lt;&gt;""),K111*L111,"")</f>
        <v/>
      </c>
      <c r="N111" s="12">
        <f>IF(M111="","",IF(M111&lt;=10,"Niedrig",IF(M111&lt;=18,"Mittel","Hoch")))</f>
        <v/>
      </c>
      <c r="O111" s="10" t="n"/>
      <c r="P111" s="10" t="n"/>
      <c r="Q111" s="10" t="n"/>
      <c r="R111" s="58" t="n"/>
      <c r="S111" s="12" t="n"/>
      <c r="T111" s="10" t="n"/>
      <c r="U111" s="12" t="n"/>
      <c r="V111" s="10" t="n"/>
      <c r="W111" s="58">
        <f>IF(A111&lt;&gt;"",TODAY()+365,"")</f>
        <v/>
      </c>
      <c r="X111" s="10" t="n"/>
    </row>
    <row r="112">
      <c r="A112" s="9" t="n"/>
      <c r="B112" s="10" t="n"/>
      <c r="C112" s="10" t="n"/>
      <c r="D112" s="10" t="n"/>
      <c r="E112" s="10" t="n"/>
      <c r="F112" s="10" t="n"/>
      <c r="G112" s="11" t="n"/>
      <c r="H112" s="11" t="n"/>
      <c r="I112" s="11">
        <f>IF(AND(G112&lt;&gt;"",H112&lt;&gt;""),G112*H112,"")</f>
        <v/>
      </c>
      <c r="J112" s="12">
        <f>IF(I112="","",IF(I112&lt;=10,"Niedrig",IF(I112&lt;=18,"Mittel","Hoch")))</f>
        <v/>
      </c>
      <c r="K112" s="11" t="n"/>
      <c r="L112" s="11" t="n"/>
      <c r="M112" s="11">
        <f>IF(AND(K112&lt;&gt;"",L112&lt;&gt;""),K112*L112,"")</f>
        <v/>
      </c>
      <c r="N112" s="12">
        <f>IF(M112="","",IF(M112&lt;=10,"Niedrig",IF(M112&lt;=18,"Mittel","Hoch")))</f>
        <v/>
      </c>
      <c r="O112" s="10" t="n"/>
      <c r="P112" s="10" t="n"/>
      <c r="Q112" s="10" t="n"/>
      <c r="R112" s="58" t="n"/>
      <c r="S112" s="12" t="n"/>
      <c r="T112" s="10" t="n"/>
      <c r="U112" s="12" t="n"/>
      <c r="V112" s="10" t="n"/>
      <c r="W112" s="58">
        <f>IF(A112&lt;&gt;"",TODAY()+365,"")</f>
        <v/>
      </c>
      <c r="X112" s="10" t="n"/>
    </row>
    <row r="113">
      <c r="A113" s="9" t="n"/>
      <c r="B113" s="10" t="n"/>
      <c r="C113" s="10" t="n"/>
      <c r="D113" s="10" t="n"/>
      <c r="E113" s="10" t="n"/>
      <c r="F113" s="10" t="n"/>
      <c r="G113" s="11" t="n"/>
      <c r="H113" s="11" t="n"/>
      <c r="I113" s="11">
        <f>IF(AND(G113&lt;&gt;"",H113&lt;&gt;""),G113*H113,"")</f>
        <v/>
      </c>
      <c r="J113" s="12">
        <f>IF(I113="","",IF(I113&lt;=10,"Niedrig",IF(I113&lt;=18,"Mittel","Hoch")))</f>
        <v/>
      </c>
      <c r="K113" s="11" t="n"/>
      <c r="L113" s="11" t="n"/>
      <c r="M113" s="11">
        <f>IF(AND(K113&lt;&gt;"",L113&lt;&gt;""),K113*L113,"")</f>
        <v/>
      </c>
      <c r="N113" s="12">
        <f>IF(M113="","",IF(M113&lt;=10,"Niedrig",IF(M113&lt;=18,"Mittel","Hoch")))</f>
        <v/>
      </c>
      <c r="O113" s="10" t="n"/>
      <c r="P113" s="10" t="n"/>
      <c r="Q113" s="10" t="n"/>
      <c r="R113" s="58" t="n"/>
      <c r="S113" s="12" t="n"/>
      <c r="T113" s="10" t="n"/>
      <c r="U113" s="12" t="n"/>
      <c r="V113" s="10" t="n"/>
      <c r="W113" s="58">
        <f>IF(A113&lt;&gt;"",TODAY()+365,"")</f>
        <v/>
      </c>
      <c r="X113" s="10" t="n"/>
    </row>
    <row r="114">
      <c r="A114" s="9" t="n"/>
      <c r="B114" s="10" t="n"/>
      <c r="C114" s="10" t="n"/>
      <c r="D114" s="10" t="n"/>
      <c r="E114" s="10" t="n"/>
      <c r="F114" s="10" t="n"/>
      <c r="G114" s="11" t="n"/>
      <c r="H114" s="11" t="n"/>
      <c r="I114" s="11">
        <f>IF(AND(G114&lt;&gt;"",H114&lt;&gt;""),G114*H114,"")</f>
        <v/>
      </c>
      <c r="J114" s="12">
        <f>IF(I114="","",IF(I114&lt;=10,"Niedrig",IF(I114&lt;=18,"Mittel","Hoch")))</f>
        <v/>
      </c>
      <c r="K114" s="11" t="n"/>
      <c r="L114" s="11" t="n"/>
      <c r="M114" s="11">
        <f>IF(AND(K114&lt;&gt;"",L114&lt;&gt;""),K114*L114,"")</f>
        <v/>
      </c>
      <c r="N114" s="12">
        <f>IF(M114="","",IF(M114&lt;=10,"Niedrig",IF(M114&lt;=18,"Mittel","Hoch")))</f>
        <v/>
      </c>
      <c r="O114" s="10" t="n"/>
      <c r="P114" s="10" t="n"/>
      <c r="Q114" s="10" t="n"/>
      <c r="R114" s="58" t="n"/>
      <c r="S114" s="12" t="n"/>
      <c r="T114" s="10" t="n"/>
      <c r="U114" s="12" t="n"/>
      <c r="V114" s="10" t="n"/>
      <c r="W114" s="58">
        <f>IF(A114&lt;&gt;"",TODAY()+365,"")</f>
        <v/>
      </c>
      <c r="X114" s="10" t="n"/>
    </row>
    <row r="115">
      <c r="A115" s="9" t="n"/>
      <c r="B115" s="10" t="n"/>
      <c r="C115" s="10" t="n"/>
      <c r="D115" s="10" t="n"/>
      <c r="E115" s="10" t="n"/>
      <c r="F115" s="10" t="n"/>
      <c r="G115" s="11" t="n"/>
      <c r="H115" s="11" t="n"/>
      <c r="I115" s="11">
        <f>IF(AND(G115&lt;&gt;"",H115&lt;&gt;""),G115*H115,"")</f>
        <v/>
      </c>
      <c r="J115" s="12">
        <f>IF(I115="","",IF(I115&lt;=10,"Niedrig",IF(I115&lt;=18,"Mittel","Hoch")))</f>
        <v/>
      </c>
      <c r="K115" s="11" t="n"/>
      <c r="L115" s="11" t="n"/>
      <c r="M115" s="11">
        <f>IF(AND(K115&lt;&gt;"",L115&lt;&gt;""),K115*L115,"")</f>
        <v/>
      </c>
      <c r="N115" s="12">
        <f>IF(M115="","",IF(M115&lt;=10,"Niedrig",IF(M115&lt;=18,"Mittel","Hoch")))</f>
        <v/>
      </c>
      <c r="O115" s="10" t="n"/>
      <c r="P115" s="10" t="n"/>
      <c r="Q115" s="10" t="n"/>
      <c r="R115" s="58" t="n"/>
      <c r="S115" s="12" t="n"/>
      <c r="T115" s="10" t="n"/>
      <c r="U115" s="12" t="n"/>
      <c r="V115" s="10" t="n"/>
      <c r="W115" s="58">
        <f>IF(A115&lt;&gt;"",TODAY()+365,"")</f>
        <v/>
      </c>
      <c r="X115" s="10" t="n"/>
    </row>
    <row r="116">
      <c r="A116" s="9" t="n"/>
      <c r="B116" s="10" t="n"/>
      <c r="C116" s="10" t="n"/>
      <c r="D116" s="10" t="n"/>
      <c r="E116" s="10" t="n"/>
      <c r="F116" s="10" t="n"/>
      <c r="G116" s="11" t="n"/>
      <c r="H116" s="11" t="n"/>
      <c r="I116" s="11">
        <f>IF(AND(G116&lt;&gt;"",H116&lt;&gt;""),G116*H116,"")</f>
        <v/>
      </c>
      <c r="J116" s="12">
        <f>IF(I116="","",IF(I116&lt;=10,"Niedrig",IF(I116&lt;=18,"Mittel","Hoch")))</f>
        <v/>
      </c>
      <c r="K116" s="11" t="n"/>
      <c r="L116" s="11" t="n"/>
      <c r="M116" s="11">
        <f>IF(AND(K116&lt;&gt;"",L116&lt;&gt;""),K116*L116,"")</f>
        <v/>
      </c>
      <c r="N116" s="12">
        <f>IF(M116="","",IF(M116&lt;=10,"Niedrig",IF(M116&lt;=18,"Mittel","Hoch")))</f>
        <v/>
      </c>
      <c r="O116" s="10" t="n"/>
      <c r="P116" s="10" t="n"/>
      <c r="Q116" s="10" t="n"/>
      <c r="R116" s="58" t="n"/>
      <c r="S116" s="12" t="n"/>
      <c r="T116" s="10" t="n"/>
      <c r="U116" s="12" t="n"/>
      <c r="V116" s="10" t="n"/>
      <c r="W116" s="58">
        <f>IF(A116&lt;&gt;"",TODAY()+365,"")</f>
        <v/>
      </c>
      <c r="X116" s="10" t="n"/>
    </row>
    <row r="117">
      <c r="A117" s="9" t="n"/>
      <c r="B117" s="10" t="n"/>
      <c r="C117" s="10" t="n"/>
      <c r="D117" s="10" t="n"/>
      <c r="E117" s="10" t="n"/>
      <c r="F117" s="10" t="n"/>
      <c r="G117" s="11" t="n"/>
      <c r="H117" s="11" t="n"/>
      <c r="I117" s="11">
        <f>IF(AND(G117&lt;&gt;"",H117&lt;&gt;""),G117*H117,"")</f>
        <v/>
      </c>
      <c r="J117" s="12">
        <f>IF(I117="","",IF(I117&lt;=10,"Niedrig",IF(I117&lt;=18,"Mittel","Hoch")))</f>
        <v/>
      </c>
      <c r="K117" s="11" t="n"/>
      <c r="L117" s="11" t="n"/>
      <c r="M117" s="11">
        <f>IF(AND(K117&lt;&gt;"",L117&lt;&gt;""),K117*L117,"")</f>
        <v/>
      </c>
      <c r="N117" s="12">
        <f>IF(M117="","",IF(M117&lt;=10,"Niedrig",IF(M117&lt;=18,"Mittel","Hoch")))</f>
        <v/>
      </c>
      <c r="O117" s="10" t="n"/>
      <c r="P117" s="10" t="n"/>
      <c r="Q117" s="10" t="n"/>
      <c r="R117" s="58" t="n"/>
      <c r="S117" s="12" t="n"/>
      <c r="T117" s="10" t="n"/>
      <c r="U117" s="12" t="n"/>
      <c r="V117" s="10" t="n"/>
      <c r="W117" s="58">
        <f>IF(A117&lt;&gt;"",TODAY()+365,"")</f>
        <v/>
      </c>
      <c r="X117" s="10" t="n"/>
    </row>
    <row r="118">
      <c r="A118" s="9" t="n"/>
      <c r="B118" s="10" t="n"/>
      <c r="C118" s="10" t="n"/>
      <c r="D118" s="10" t="n"/>
      <c r="E118" s="10" t="n"/>
      <c r="F118" s="10" t="n"/>
      <c r="G118" s="11" t="n"/>
      <c r="H118" s="11" t="n"/>
      <c r="I118" s="11">
        <f>IF(AND(G118&lt;&gt;"",H118&lt;&gt;""),G118*H118,"")</f>
        <v/>
      </c>
      <c r="J118" s="12">
        <f>IF(I118="","",IF(I118&lt;=10,"Niedrig",IF(I118&lt;=18,"Mittel","Hoch")))</f>
        <v/>
      </c>
      <c r="K118" s="11" t="n"/>
      <c r="L118" s="11" t="n"/>
      <c r="M118" s="11">
        <f>IF(AND(K118&lt;&gt;"",L118&lt;&gt;""),K118*L118,"")</f>
        <v/>
      </c>
      <c r="N118" s="12">
        <f>IF(M118="","",IF(M118&lt;=10,"Niedrig",IF(M118&lt;=18,"Mittel","Hoch")))</f>
        <v/>
      </c>
      <c r="O118" s="10" t="n"/>
      <c r="P118" s="10" t="n"/>
      <c r="Q118" s="10" t="n"/>
      <c r="R118" s="58" t="n"/>
      <c r="S118" s="12" t="n"/>
      <c r="T118" s="10" t="n"/>
      <c r="U118" s="12" t="n"/>
      <c r="V118" s="10" t="n"/>
      <c r="W118" s="58">
        <f>IF(A118&lt;&gt;"",TODAY()+365,"")</f>
        <v/>
      </c>
      <c r="X118" s="10" t="n"/>
    </row>
    <row r="119">
      <c r="A119" s="9" t="n"/>
      <c r="B119" s="10" t="n"/>
      <c r="C119" s="10" t="n"/>
      <c r="D119" s="10" t="n"/>
      <c r="E119" s="10" t="n"/>
      <c r="F119" s="10" t="n"/>
      <c r="G119" s="11" t="n"/>
      <c r="H119" s="11" t="n"/>
      <c r="I119" s="11">
        <f>IF(AND(G119&lt;&gt;"",H119&lt;&gt;""),G119*H119,"")</f>
        <v/>
      </c>
      <c r="J119" s="12">
        <f>IF(I119="","",IF(I119&lt;=10,"Niedrig",IF(I119&lt;=18,"Mittel","Hoch")))</f>
        <v/>
      </c>
      <c r="K119" s="11" t="n"/>
      <c r="L119" s="11" t="n"/>
      <c r="M119" s="11">
        <f>IF(AND(K119&lt;&gt;"",L119&lt;&gt;""),K119*L119,"")</f>
        <v/>
      </c>
      <c r="N119" s="12">
        <f>IF(M119="","",IF(M119&lt;=10,"Niedrig",IF(M119&lt;=18,"Mittel","Hoch")))</f>
        <v/>
      </c>
      <c r="O119" s="10" t="n"/>
      <c r="P119" s="10" t="n"/>
      <c r="Q119" s="10" t="n"/>
      <c r="R119" s="58" t="n"/>
      <c r="S119" s="12" t="n"/>
      <c r="T119" s="10" t="n"/>
      <c r="U119" s="12" t="n"/>
      <c r="V119" s="10" t="n"/>
      <c r="W119" s="58">
        <f>IF(A119&lt;&gt;"",TODAY()+365,"")</f>
        <v/>
      </c>
      <c r="X119" s="10" t="n"/>
    </row>
    <row r="120">
      <c r="A120" s="9" t="n"/>
      <c r="B120" s="10" t="n"/>
      <c r="C120" s="10" t="n"/>
      <c r="D120" s="10" t="n"/>
      <c r="E120" s="10" t="n"/>
      <c r="F120" s="10" t="n"/>
      <c r="G120" s="11" t="n"/>
      <c r="H120" s="11" t="n"/>
      <c r="I120" s="11">
        <f>IF(AND(G120&lt;&gt;"",H120&lt;&gt;""),G120*H120,"")</f>
        <v/>
      </c>
      <c r="J120" s="12">
        <f>IF(I120="","",IF(I120&lt;=10,"Niedrig",IF(I120&lt;=18,"Mittel","Hoch")))</f>
        <v/>
      </c>
      <c r="K120" s="11" t="n"/>
      <c r="L120" s="11" t="n"/>
      <c r="M120" s="11">
        <f>IF(AND(K120&lt;&gt;"",L120&lt;&gt;""),K120*L120,"")</f>
        <v/>
      </c>
      <c r="N120" s="12">
        <f>IF(M120="","",IF(M120&lt;=10,"Niedrig",IF(M120&lt;=18,"Mittel","Hoch")))</f>
        <v/>
      </c>
      <c r="O120" s="10" t="n"/>
      <c r="P120" s="10" t="n"/>
      <c r="Q120" s="10" t="n"/>
      <c r="R120" s="58" t="n"/>
      <c r="S120" s="12" t="n"/>
      <c r="T120" s="10" t="n"/>
      <c r="U120" s="12" t="n"/>
      <c r="V120" s="10" t="n"/>
      <c r="W120" s="58">
        <f>IF(A120&lt;&gt;"",TODAY()+365,"")</f>
        <v/>
      </c>
      <c r="X120" s="10" t="n"/>
    </row>
    <row r="121">
      <c r="A121" s="9" t="n"/>
      <c r="B121" s="10" t="n"/>
      <c r="C121" s="10" t="n"/>
      <c r="D121" s="10" t="n"/>
      <c r="E121" s="10" t="n"/>
      <c r="F121" s="10" t="n"/>
      <c r="G121" s="11" t="n"/>
      <c r="H121" s="11" t="n"/>
      <c r="I121" s="11">
        <f>IF(AND(G121&lt;&gt;"",H121&lt;&gt;""),G121*H121,"")</f>
        <v/>
      </c>
      <c r="J121" s="12">
        <f>IF(I121="","",IF(I121&lt;=10,"Niedrig",IF(I121&lt;=18,"Mittel","Hoch")))</f>
        <v/>
      </c>
      <c r="K121" s="11" t="n"/>
      <c r="L121" s="11" t="n"/>
      <c r="M121" s="11">
        <f>IF(AND(K121&lt;&gt;"",L121&lt;&gt;""),K121*L121,"")</f>
        <v/>
      </c>
      <c r="N121" s="12">
        <f>IF(M121="","",IF(M121&lt;=10,"Niedrig",IF(M121&lt;=18,"Mittel","Hoch")))</f>
        <v/>
      </c>
      <c r="O121" s="10" t="n"/>
      <c r="P121" s="10" t="n"/>
      <c r="Q121" s="10" t="n"/>
      <c r="R121" s="58" t="n"/>
      <c r="S121" s="12" t="n"/>
      <c r="T121" s="10" t="n"/>
      <c r="U121" s="12" t="n"/>
      <c r="V121" s="10" t="n"/>
      <c r="W121" s="58">
        <f>IF(A121&lt;&gt;"",TODAY()+365,"")</f>
        <v/>
      </c>
      <c r="X121" s="10" t="n"/>
    </row>
    <row r="122">
      <c r="A122" s="9" t="n"/>
      <c r="B122" s="10" t="n"/>
      <c r="C122" s="10" t="n"/>
      <c r="D122" s="10" t="n"/>
      <c r="E122" s="10" t="n"/>
      <c r="F122" s="10" t="n"/>
      <c r="G122" s="11" t="n"/>
      <c r="H122" s="11" t="n"/>
      <c r="I122" s="11">
        <f>IF(AND(G122&lt;&gt;"",H122&lt;&gt;""),G122*H122,"")</f>
        <v/>
      </c>
      <c r="J122" s="12">
        <f>IF(I122="","",IF(I122&lt;=10,"Niedrig",IF(I122&lt;=18,"Mittel","Hoch")))</f>
        <v/>
      </c>
      <c r="K122" s="11" t="n"/>
      <c r="L122" s="11" t="n"/>
      <c r="M122" s="11">
        <f>IF(AND(K122&lt;&gt;"",L122&lt;&gt;""),K122*L122,"")</f>
        <v/>
      </c>
      <c r="N122" s="12">
        <f>IF(M122="","",IF(M122&lt;=10,"Niedrig",IF(M122&lt;=18,"Mittel","Hoch")))</f>
        <v/>
      </c>
      <c r="O122" s="10" t="n"/>
      <c r="P122" s="10" t="n"/>
      <c r="Q122" s="10" t="n"/>
      <c r="R122" s="58" t="n"/>
      <c r="S122" s="12" t="n"/>
      <c r="T122" s="10" t="n"/>
      <c r="U122" s="12" t="n"/>
      <c r="V122" s="10" t="n"/>
      <c r="W122" s="58">
        <f>IF(A122&lt;&gt;"",TODAY()+365,"")</f>
        <v/>
      </c>
      <c r="X122" s="10" t="n"/>
    </row>
    <row r="123">
      <c r="A123" s="9" t="n"/>
      <c r="B123" s="10" t="n"/>
      <c r="C123" s="10" t="n"/>
      <c r="D123" s="10" t="n"/>
      <c r="E123" s="10" t="n"/>
      <c r="F123" s="10" t="n"/>
      <c r="G123" s="11" t="n"/>
      <c r="H123" s="11" t="n"/>
      <c r="I123" s="11">
        <f>IF(AND(G123&lt;&gt;"",H123&lt;&gt;""),G123*H123,"")</f>
        <v/>
      </c>
      <c r="J123" s="12">
        <f>IF(I123="","",IF(I123&lt;=10,"Niedrig",IF(I123&lt;=18,"Mittel","Hoch")))</f>
        <v/>
      </c>
      <c r="K123" s="11" t="n"/>
      <c r="L123" s="11" t="n"/>
      <c r="M123" s="11">
        <f>IF(AND(K123&lt;&gt;"",L123&lt;&gt;""),K123*L123,"")</f>
        <v/>
      </c>
      <c r="N123" s="12">
        <f>IF(M123="","",IF(M123&lt;=10,"Niedrig",IF(M123&lt;=18,"Mittel","Hoch")))</f>
        <v/>
      </c>
      <c r="O123" s="10" t="n"/>
      <c r="P123" s="10" t="n"/>
      <c r="Q123" s="10" t="n"/>
      <c r="R123" s="58" t="n"/>
      <c r="S123" s="12" t="n"/>
      <c r="T123" s="10" t="n"/>
      <c r="U123" s="12" t="n"/>
      <c r="V123" s="10" t="n"/>
      <c r="W123" s="58">
        <f>IF(A123&lt;&gt;"",TODAY()+365,"")</f>
        <v/>
      </c>
      <c r="X123" s="10" t="n"/>
    </row>
    <row r="124">
      <c r="A124" s="9" t="n"/>
      <c r="B124" s="10" t="n"/>
      <c r="C124" s="10" t="n"/>
      <c r="D124" s="10" t="n"/>
      <c r="E124" s="10" t="n"/>
      <c r="F124" s="10" t="n"/>
      <c r="G124" s="11" t="n"/>
      <c r="H124" s="11" t="n"/>
      <c r="I124" s="11">
        <f>IF(AND(G124&lt;&gt;"",H124&lt;&gt;""),G124*H124,"")</f>
        <v/>
      </c>
      <c r="J124" s="12">
        <f>IF(I124="","",IF(I124&lt;=10,"Niedrig",IF(I124&lt;=18,"Mittel","Hoch")))</f>
        <v/>
      </c>
      <c r="K124" s="11" t="n"/>
      <c r="L124" s="11" t="n"/>
      <c r="M124" s="11">
        <f>IF(AND(K124&lt;&gt;"",L124&lt;&gt;""),K124*L124,"")</f>
        <v/>
      </c>
      <c r="N124" s="12">
        <f>IF(M124="","",IF(M124&lt;=10,"Niedrig",IF(M124&lt;=18,"Mittel","Hoch")))</f>
        <v/>
      </c>
      <c r="O124" s="10" t="n"/>
      <c r="P124" s="10" t="n"/>
      <c r="Q124" s="10" t="n"/>
      <c r="R124" s="58" t="n"/>
      <c r="S124" s="12" t="n"/>
      <c r="T124" s="10" t="n"/>
      <c r="U124" s="12" t="n"/>
      <c r="V124" s="10" t="n"/>
      <c r="W124" s="58">
        <f>IF(A124&lt;&gt;"",TODAY()+365,"")</f>
        <v/>
      </c>
      <c r="X124" s="10" t="n"/>
    </row>
    <row r="125">
      <c r="A125" s="9" t="n"/>
      <c r="B125" s="10" t="n"/>
      <c r="C125" s="10" t="n"/>
      <c r="D125" s="10" t="n"/>
      <c r="E125" s="10" t="n"/>
      <c r="F125" s="10" t="n"/>
      <c r="G125" s="11" t="n"/>
      <c r="H125" s="11" t="n"/>
      <c r="I125" s="11">
        <f>IF(AND(G125&lt;&gt;"",H125&lt;&gt;""),G125*H125,"")</f>
        <v/>
      </c>
      <c r="J125" s="12">
        <f>IF(I125="","",IF(I125&lt;=10,"Niedrig",IF(I125&lt;=18,"Mittel","Hoch")))</f>
        <v/>
      </c>
      <c r="K125" s="11" t="n"/>
      <c r="L125" s="11" t="n"/>
      <c r="M125" s="11">
        <f>IF(AND(K125&lt;&gt;"",L125&lt;&gt;""),K125*L125,"")</f>
        <v/>
      </c>
      <c r="N125" s="12">
        <f>IF(M125="","",IF(M125&lt;=10,"Niedrig",IF(M125&lt;=18,"Mittel","Hoch")))</f>
        <v/>
      </c>
      <c r="O125" s="10" t="n"/>
      <c r="P125" s="10" t="n"/>
      <c r="Q125" s="10" t="n"/>
      <c r="R125" s="58" t="n"/>
      <c r="S125" s="12" t="n"/>
      <c r="T125" s="10" t="n"/>
      <c r="U125" s="12" t="n"/>
      <c r="V125" s="10" t="n"/>
      <c r="W125" s="58">
        <f>IF(A125&lt;&gt;"",TODAY()+365,"")</f>
        <v/>
      </c>
      <c r="X125" s="10" t="n"/>
    </row>
    <row r="126">
      <c r="A126" s="9" t="n"/>
      <c r="B126" s="10" t="n"/>
      <c r="C126" s="10" t="n"/>
      <c r="D126" s="10" t="n"/>
      <c r="E126" s="10" t="n"/>
      <c r="F126" s="10" t="n"/>
      <c r="G126" s="11" t="n"/>
      <c r="H126" s="11" t="n"/>
      <c r="I126" s="11">
        <f>IF(AND(G126&lt;&gt;"",H126&lt;&gt;""),G126*H126,"")</f>
        <v/>
      </c>
      <c r="J126" s="12">
        <f>IF(I126="","",IF(I126&lt;=10,"Niedrig",IF(I126&lt;=18,"Mittel","Hoch")))</f>
        <v/>
      </c>
      <c r="K126" s="11" t="n"/>
      <c r="L126" s="11" t="n"/>
      <c r="M126" s="11">
        <f>IF(AND(K126&lt;&gt;"",L126&lt;&gt;""),K126*L126,"")</f>
        <v/>
      </c>
      <c r="N126" s="12">
        <f>IF(M126="","",IF(M126&lt;=10,"Niedrig",IF(M126&lt;=18,"Mittel","Hoch")))</f>
        <v/>
      </c>
      <c r="O126" s="10" t="n"/>
      <c r="P126" s="10" t="n"/>
      <c r="Q126" s="10" t="n"/>
      <c r="R126" s="58" t="n"/>
      <c r="S126" s="12" t="n"/>
      <c r="T126" s="10" t="n"/>
      <c r="U126" s="12" t="n"/>
      <c r="V126" s="10" t="n"/>
      <c r="W126" s="58">
        <f>IF(A126&lt;&gt;"",TODAY()+365,"")</f>
        <v/>
      </c>
      <c r="X126" s="10" t="n"/>
    </row>
    <row r="127">
      <c r="A127" s="9" t="n"/>
      <c r="B127" s="10" t="n"/>
      <c r="C127" s="10" t="n"/>
      <c r="D127" s="10" t="n"/>
      <c r="E127" s="10" t="n"/>
      <c r="F127" s="10" t="n"/>
      <c r="G127" s="11" t="n"/>
      <c r="H127" s="11" t="n"/>
      <c r="I127" s="11">
        <f>IF(AND(G127&lt;&gt;"",H127&lt;&gt;""),G127*H127,"")</f>
        <v/>
      </c>
      <c r="J127" s="12">
        <f>IF(I127="","",IF(I127&lt;=10,"Niedrig",IF(I127&lt;=18,"Mittel","Hoch")))</f>
        <v/>
      </c>
      <c r="K127" s="11" t="n"/>
      <c r="L127" s="11" t="n"/>
      <c r="M127" s="11">
        <f>IF(AND(K127&lt;&gt;"",L127&lt;&gt;""),K127*L127,"")</f>
        <v/>
      </c>
      <c r="N127" s="12">
        <f>IF(M127="","",IF(M127&lt;=10,"Niedrig",IF(M127&lt;=18,"Mittel","Hoch")))</f>
        <v/>
      </c>
      <c r="O127" s="10" t="n"/>
      <c r="P127" s="10" t="n"/>
      <c r="Q127" s="10" t="n"/>
      <c r="R127" s="58" t="n"/>
      <c r="S127" s="12" t="n"/>
      <c r="T127" s="10" t="n"/>
      <c r="U127" s="12" t="n"/>
      <c r="V127" s="10" t="n"/>
      <c r="W127" s="58">
        <f>IF(A127&lt;&gt;"",TODAY()+365,"")</f>
        <v/>
      </c>
      <c r="X127" s="10" t="n"/>
    </row>
    <row r="128">
      <c r="A128" s="9" t="n"/>
      <c r="B128" s="10" t="n"/>
      <c r="C128" s="10" t="n"/>
      <c r="D128" s="10" t="n"/>
      <c r="E128" s="10" t="n"/>
      <c r="F128" s="10" t="n"/>
      <c r="G128" s="11" t="n"/>
      <c r="H128" s="11" t="n"/>
      <c r="I128" s="11">
        <f>IF(AND(G128&lt;&gt;"",H128&lt;&gt;""),G128*H128,"")</f>
        <v/>
      </c>
      <c r="J128" s="12">
        <f>IF(I128="","",IF(I128&lt;=10,"Niedrig",IF(I128&lt;=18,"Mittel","Hoch")))</f>
        <v/>
      </c>
      <c r="K128" s="11" t="n"/>
      <c r="L128" s="11" t="n"/>
      <c r="M128" s="11">
        <f>IF(AND(K128&lt;&gt;"",L128&lt;&gt;""),K128*L128,"")</f>
        <v/>
      </c>
      <c r="N128" s="12">
        <f>IF(M128="","",IF(M128&lt;=10,"Niedrig",IF(M128&lt;=18,"Mittel","Hoch")))</f>
        <v/>
      </c>
      <c r="O128" s="10" t="n"/>
      <c r="P128" s="10" t="n"/>
      <c r="Q128" s="10" t="n"/>
      <c r="R128" s="58" t="n"/>
      <c r="S128" s="12" t="n"/>
      <c r="T128" s="10" t="n"/>
      <c r="U128" s="12" t="n"/>
      <c r="V128" s="10" t="n"/>
      <c r="W128" s="58">
        <f>IF(A128&lt;&gt;"",TODAY()+365,"")</f>
        <v/>
      </c>
      <c r="X128" s="10" t="n"/>
    </row>
    <row r="129">
      <c r="A129" s="9" t="n"/>
      <c r="B129" s="10" t="n"/>
      <c r="C129" s="10" t="n"/>
      <c r="D129" s="10" t="n"/>
      <c r="E129" s="10" t="n"/>
      <c r="F129" s="10" t="n"/>
      <c r="G129" s="11" t="n"/>
      <c r="H129" s="11" t="n"/>
      <c r="I129" s="11">
        <f>IF(AND(G129&lt;&gt;"",H129&lt;&gt;""),G129*H129,"")</f>
        <v/>
      </c>
      <c r="J129" s="12">
        <f>IF(I129="","",IF(I129&lt;=10,"Niedrig",IF(I129&lt;=18,"Mittel","Hoch")))</f>
        <v/>
      </c>
      <c r="K129" s="11" t="n"/>
      <c r="L129" s="11" t="n"/>
      <c r="M129" s="11">
        <f>IF(AND(K129&lt;&gt;"",L129&lt;&gt;""),K129*L129,"")</f>
        <v/>
      </c>
      <c r="N129" s="12">
        <f>IF(M129="","",IF(M129&lt;=10,"Niedrig",IF(M129&lt;=18,"Mittel","Hoch")))</f>
        <v/>
      </c>
      <c r="O129" s="10" t="n"/>
      <c r="P129" s="10" t="n"/>
      <c r="Q129" s="10" t="n"/>
      <c r="R129" s="58" t="n"/>
      <c r="S129" s="12" t="n"/>
      <c r="T129" s="10" t="n"/>
      <c r="U129" s="12" t="n"/>
      <c r="V129" s="10" t="n"/>
      <c r="W129" s="58">
        <f>IF(A129&lt;&gt;"",TODAY()+365,"")</f>
        <v/>
      </c>
      <c r="X129" s="10" t="n"/>
    </row>
    <row r="130">
      <c r="A130" s="9" t="n"/>
      <c r="B130" s="10" t="n"/>
      <c r="C130" s="10" t="n"/>
      <c r="D130" s="10" t="n"/>
      <c r="E130" s="10" t="n"/>
      <c r="F130" s="10" t="n"/>
      <c r="G130" s="11" t="n"/>
      <c r="H130" s="11" t="n"/>
      <c r="I130" s="11">
        <f>IF(AND(G130&lt;&gt;"",H130&lt;&gt;""),G130*H130,"")</f>
        <v/>
      </c>
      <c r="J130" s="12">
        <f>IF(I130="","",IF(I130&lt;=10,"Niedrig",IF(I130&lt;=18,"Mittel","Hoch")))</f>
        <v/>
      </c>
      <c r="K130" s="11" t="n"/>
      <c r="L130" s="11" t="n"/>
      <c r="M130" s="11">
        <f>IF(AND(K130&lt;&gt;"",L130&lt;&gt;""),K130*L130,"")</f>
        <v/>
      </c>
      <c r="N130" s="12">
        <f>IF(M130="","",IF(M130&lt;=10,"Niedrig",IF(M130&lt;=18,"Mittel","Hoch")))</f>
        <v/>
      </c>
      <c r="O130" s="10" t="n"/>
      <c r="P130" s="10" t="n"/>
      <c r="Q130" s="10" t="n"/>
      <c r="R130" s="58" t="n"/>
      <c r="S130" s="12" t="n"/>
      <c r="T130" s="10" t="n"/>
      <c r="U130" s="12" t="n"/>
      <c r="V130" s="10" t="n"/>
      <c r="W130" s="58">
        <f>IF(A130&lt;&gt;"",TODAY()+365,"")</f>
        <v/>
      </c>
      <c r="X130" s="10" t="n"/>
    </row>
    <row r="131">
      <c r="A131" s="9" t="n"/>
      <c r="B131" s="10" t="n"/>
      <c r="C131" s="10" t="n"/>
      <c r="D131" s="10" t="n"/>
      <c r="E131" s="10" t="n"/>
      <c r="F131" s="10" t="n"/>
      <c r="G131" s="11" t="n"/>
      <c r="H131" s="11" t="n"/>
      <c r="I131" s="11">
        <f>IF(AND(G131&lt;&gt;"",H131&lt;&gt;""),G131*H131,"")</f>
        <v/>
      </c>
      <c r="J131" s="12">
        <f>IF(I131="","",IF(I131&lt;=10,"Niedrig",IF(I131&lt;=18,"Mittel","Hoch")))</f>
        <v/>
      </c>
      <c r="K131" s="11" t="n"/>
      <c r="L131" s="11" t="n"/>
      <c r="M131" s="11">
        <f>IF(AND(K131&lt;&gt;"",L131&lt;&gt;""),K131*L131,"")</f>
        <v/>
      </c>
      <c r="N131" s="12">
        <f>IF(M131="","",IF(M131&lt;=10,"Niedrig",IF(M131&lt;=18,"Mittel","Hoch")))</f>
        <v/>
      </c>
      <c r="O131" s="10" t="n"/>
      <c r="P131" s="10" t="n"/>
      <c r="Q131" s="10" t="n"/>
      <c r="R131" s="58" t="n"/>
      <c r="S131" s="12" t="n"/>
      <c r="T131" s="10" t="n"/>
      <c r="U131" s="12" t="n"/>
      <c r="V131" s="10" t="n"/>
      <c r="W131" s="58">
        <f>IF(A131&lt;&gt;"",TODAY()+365,"")</f>
        <v/>
      </c>
      <c r="X131" s="10" t="n"/>
    </row>
    <row r="132">
      <c r="A132" s="9" t="n"/>
      <c r="B132" s="10" t="n"/>
      <c r="C132" s="10" t="n"/>
      <c r="D132" s="10" t="n"/>
      <c r="E132" s="10" t="n"/>
      <c r="F132" s="10" t="n"/>
      <c r="G132" s="11" t="n"/>
      <c r="H132" s="11" t="n"/>
      <c r="I132" s="11">
        <f>IF(AND(G132&lt;&gt;"",H132&lt;&gt;""),G132*H132,"")</f>
        <v/>
      </c>
      <c r="J132" s="12">
        <f>IF(I132="","",IF(I132&lt;=10,"Niedrig",IF(I132&lt;=18,"Mittel","Hoch")))</f>
        <v/>
      </c>
      <c r="K132" s="11" t="n"/>
      <c r="L132" s="11" t="n"/>
      <c r="M132" s="11">
        <f>IF(AND(K132&lt;&gt;"",L132&lt;&gt;""),K132*L132,"")</f>
        <v/>
      </c>
      <c r="N132" s="12">
        <f>IF(M132="","",IF(M132&lt;=10,"Niedrig",IF(M132&lt;=18,"Mittel","Hoch")))</f>
        <v/>
      </c>
      <c r="O132" s="10" t="n"/>
      <c r="P132" s="10" t="n"/>
      <c r="Q132" s="10" t="n"/>
      <c r="R132" s="58" t="n"/>
      <c r="S132" s="12" t="n"/>
      <c r="T132" s="10" t="n"/>
      <c r="U132" s="12" t="n"/>
      <c r="V132" s="10" t="n"/>
      <c r="W132" s="58">
        <f>IF(A132&lt;&gt;"",TODAY()+365,"")</f>
        <v/>
      </c>
      <c r="X132" s="10" t="n"/>
    </row>
    <row r="133">
      <c r="A133" s="9" t="n"/>
      <c r="B133" s="10" t="n"/>
      <c r="C133" s="10" t="n"/>
      <c r="D133" s="10" t="n"/>
      <c r="E133" s="10" t="n"/>
      <c r="F133" s="10" t="n"/>
      <c r="G133" s="11" t="n"/>
      <c r="H133" s="11" t="n"/>
      <c r="I133" s="11">
        <f>IF(AND(G133&lt;&gt;"",H133&lt;&gt;""),G133*H133,"")</f>
        <v/>
      </c>
      <c r="J133" s="12">
        <f>IF(I133="","",IF(I133&lt;=10,"Niedrig",IF(I133&lt;=18,"Mittel","Hoch")))</f>
        <v/>
      </c>
      <c r="K133" s="11" t="n"/>
      <c r="L133" s="11" t="n"/>
      <c r="M133" s="11">
        <f>IF(AND(K133&lt;&gt;"",L133&lt;&gt;""),K133*L133,"")</f>
        <v/>
      </c>
      <c r="N133" s="12">
        <f>IF(M133="","",IF(M133&lt;=10,"Niedrig",IF(M133&lt;=18,"Mittel","Hoch")))</f>
        <v/>
      </c>
      <c r="O133" s="10" t="n"/>
      <c r="P133" s="10" t="n"/>
      <c r="Q133" s="10" t="n"/>
      <c r="R133" s="58" t="n"/>
      <c r="S133" s="12" t="n"/>
      <c r="T133" s="10" t="n"/>
      <c r="U133" s="12" t="n"/>
      <c r="V133" s="10" t="n"/>
      <c r="W133" s="58">
        <f>IF(A133&lt;&gt;"",TODAY()+365,"")</f>
        <v/>
      </c>
      <c r="X133" s="10" t="n"/>
    </row>
    <row r="134">
      <c r="A134" s="9" t="n"/>
      <c r="B134" s="10" t="n"/>
      <c r="C134" s="10" t="n"/>
      <c r="D134" s="10" t="n"/>
      <c r="E134" s="10" t="n"/>
      <c r="F134" s="10" t="n"/>
      <c r="G134" s="11" t="n"/>
      <c r="H134" s="11" t="n"/>
      <c r="I134" s="11">
        <f>IF(AND(G134&lt;&gt;"",H134&lt;&gt;""),G134*H134,"")</f>
        <v/>
      </c>
      <c r="J134" s="12">
        <f>IF(I134="","",IF(I134&lt;=10,"Niedrig",IF(I134&lt;=18,"Mittel","Hoch")))</f>
        <v/>
      </c>
      <c r="K134" s="11" t="n"/>
      <c r="L134" s="11" t="n"/>
      <c r="M134" s="11">
        <f>IF(AND(K134&lt;&gt;"",L134&lt;&gt;""),K134*L134,"")</f>
        <v/>
      </c>
      <c r="N134" s="12">
        <f>IF(M134="","",IF(M134&lt;=10,"Niedrig",IF(M134&lt;=18,"Mittel","Hoch")))</f>
        <v/>
      </c>
      <c r="O134" s="10" t="n"/>
      <c r="P134" s="10" t="n"/>
      <c r="Q134" s="10" t="n"/>
      <c r="R134" s="58" t="n"/>
      <c r="S134" s="12" t="n"/>
      <c r="T134" s="10" t="n"/>
      <c r="U134" s="12" t="n"/>
      <c r="V134" s="10" t="n"/>
      <c r="W134" s="58">
        <f>IF(A134&lt;&gt;"",TODAY()+365,"")</f>
        <v/>
      </c>
      <c r="X134" s="10" t="n"/>
    </row>
    <row r="135">
      <c r="A135" s="9" t="n"/>
      <c r="B135" s="10" t="n"/>
      <c r="C135" s="10" t="n"/>
      <c r="D135" s="10" t="n"/>
      <c r="E135" s="10" t="n"/>
      <c r="F135" s="10" t="n"/>
      <c r="G135" s="11" t="n"/>
      <c r="H135" s="11" t="n"/>
      <c r="I135" s="11">
        <f>IF(AND(G135&lt;&gt;"",H135&lt;&gt;""),G135*H135,"")</f>
        <v/>
      </c>
      <c r="J135" s="12">
        <f>IF(I135="","",IF(I135&lt;=10,"Niedrig",IF(I135&lt;=18,"Mittel","Hoch")))</f>
        <v/>
      </c>
      <c r="K135" s="11" t="n"/>
      <c r="L135" s="11" t="n"/>
      <c r="M135" s="11">
        <f>IF(AND(K135&lt;&gt;"",L135&lt;&gt;""),K135*L135,"")</f>
        <v/>
      </c>
      <c r="N135" s="12">
        <f>IF(M135="","",IF(M135&lt;=10,"Niedrig",IF(M135&lt;=18,"Mittel","Hoch")))</f>
        <v/>
      </c>
      <c r="O135" s="10" t="n"/>
      <c r="P135" s="10" t="n"/>
      <c r="Q135" s="10" t="n"/>
      <c r="R135" s="58" t="n"/>
      <c r="S135" s="12" t="n"/>
      <c r="T135" s="10" t="n"/>
      <c r="U135" s="12" t="n"/>
      <c r="V135" s="10" t="n"/>
      <c r="W135" s="58">
        <f>IF(A135&lt;&gt;"",TODAY()+365,"")</f>
        <v/>
      </c>
      <c r="X135" s="10" t="n"/>
    </row>
    <row r="136">
      <c r="A136" s="9" t="n"/>
      <c r="B136" s="10" t="n"/>
      <c r="C136" s="10" t="n"/>
      <c r="D136" s="10" t="n"/>
      <c r="E136" s="10" t="n"/>
      <c r="F136" s="10" t="n"/>
      <c r="G136" s="11" t="n"/>
      <c r="H136" s="11" t="n"/>
      <c r="I136" s="11">
        <f>IF(AND(G136&lt;&gt;"",H136&lt;&gt;""),G136*H136,"")</f>
        <v/>
      </c>
      <c r="J136" s="12">
        <f>IF(I136="","",IF(I136&lt;=10,"Niedrig",IF(I136&lt;=18,"Mittel","Hoch")))</f>
        <v/>
      </c>
      <c r="K136" s="11" t="n"/>
      <c r="L136" s="11" t="n"/>
      <c r="M136" s="11">
        <f>IF(AND(K136&lt;&gt;"",L136&lt;&gt;""),K136*L136,"")</f>
        <v/>
      </c>
      <c r="N136" s="12">
        <f>IF(M136="","",IF(M136&lt;=10,"Niedrig",IF(M136&lt;=18,"Mittel","Hoch")))</f>
        <v/>
      </c>
      <c r="O136" s="10" t="n"/>
      <c r="P136" s="10" t="n"/>
      <c r="Q136" s="10" t="n"/>
      <c r="R136" s="58" t="n"/>
      <c r="S136" s="12" t="n"/>
      <c r="T136" s="10" t="n"/>
      <c r="U136" s="12" t="n"/>
      <c r="V136" s="10" t="n"/>
      <c r="W136" s="58">
        <f>IF(A136&lt;&gt;"",TODAY()+365,"")</f>
        <v/>
      </c>
      <c r="X136" s="10" t="n"/>
    </row>
    <row r="137">
      <c r="A137" s="9" t="n"/>
      <c r="B137" s="10" t="n"/>
      <c r="C137" s="10" t="n"/>
      <c r="D137" s="10" t="n"/>
      <c r="E137" s="10" t="n"/>
      <c r="F137" s="10" t="n"/>
      <c r="G137" s="11" t="n"/>
      <c r="H137" s="11" t="n"/>
      <c r="I137" s="11">
        <f>IF(AND(G137&lt;&gt;"",H137&lt;&gt;""),G137*H137,"")</f>
        <v/>
      </c>
      <c r="J137" s="12">
        <f>IF(I137="","",IF(I137&lt;=10,"Niedrig",IF(I137&lt;=18,"Mittel","Hoch")))</f>
        <v/>
      </c>
      <c r="K137" s="11" t="n"/>
      <c r="L137" s="11" t="n"/>
      <c r="M137" s="11">
        <f>IF(AND(K137&lt;&gt;"",L137&lt;&gt;""),K137*L137,"")</f>
        <v/>
      </c>
      <c r="N137" s="12">
        <f>IF(M137="","",IF(M137&lt;=10,"Niedrig",IF(M137&lt;=18,"Mittel","Hoch")))</f>
        <v/>
      </c>
      <c r="O137" s="10" t="n"/>
      <c r="P137" s="10" t="n"/>
      <c r="Q137" s="10" t="n"/>
      <c r="R137" s="58" t="n"/>
      <c r="S137" s="12" t="n"/>
      <c r="T137" s="10" t="n"/>
      <c r="U137" s="12" t="n"/>
      <c r="V137" s="10" t="n"/>
      <c r="W137" s="58">
        <f>IF(A137&lt;&gt;"",TODAY()+365,"")</f>
        <v/>
      </c>
      <c r="X137" s="10" t="n"/>
    </row>
    <row r="138">
      <c r="A138" s="9" t="n"/>
      <c r="B138" s="10" t="n"/>
      <c r="C138" s="10" t="n"/>
      <c r="D138" s="10" t="n"/>
      <c r="E138" s="10" t="n"/>
      <c r="F138" s="10" t="n"/>
      <c r="G138" s="11" t="n"/>
      <c r="H138" s="11" t="n"/>
      <c r="I138" s="11">
        <f>IF(AND(G138&lt;&gt;"",H138&lt;&gt;""),G138*H138,"")</f>
        <v/>
      </c>
      <c r="J138" s="12">
        <f>IF(I138="","",IF(I138&lt;=10,"Niedrig",IF(I138&lt;=18,"Mittel","Hoch")))</f>
        <v/>
      </c>
      <c r="K138" s="11" t="n"/>
      <c r="L138" s="11" t="n"/>
      <c r="M138" s="11">
        <f>IF(AND(K138&lt;&gt;"",L138&lt;&gt;""),K138*L138,"")</f>
        <v/>
      </c>
      <c r="N138" s="12">
        <f>IF(M138="","",IF(M138&lt;=10,"Niedrig",IF(M138&lt;=18,"Mittel","Hoch")))</f>
        <v/>
      </c>
      <c r="O138" s="10" t="n"/>
      <c r="P138" s="10" t="n"/>
      <c r="Q138" s="10" t="n"/>
      <c r="R138" s="58" t="n"/>
      <c r="S138" s="12" t="n"/>
      <c r="T138" s="10" t="n"/>
      <c r="U138" s="12" t="n"/>
      <c r="V138" s="10" t="n"/>
      <c r="W138" s="58">
        <f>IF(A138&lt;&gt;"",TODAY()+365,"")</f>
        <v/>
      </c>
      <c r="X138" s="10" t="n"/>
    </row>
    <row r="139">
      <c r="A139" s="9" t="n"/>
      <c r="B139" s="10" t="n"/>
      <c r="C139" s="10" t="n"/>
      <c r="D139" s="10" t="n"/>
      <c r="E139" s="10" t="n"/>
      <c r="F139" s="10" t="n"/>
      <c r="G139" s="11" t="n"/>
      <c r="H139" s="11" t="n"/>
      <c r="I139" s="11">
        <f>IF(AND(G139&lt;&gt;"",H139&lt;&gt;""),G139*H139,"")</f>
        <v/>
      </c>
      <c r="J139" s="12">
        <f>IF(I139="","",IF(I139&lt;=10,"Niedrig",IF(I139&lt;=18,"Mittel","Hoch")))</f>
        <v/>
      </c>
      <c r="K139" s="11" t="n"/>
      <c r="L139" s="11" t="n"/>
      <c r="M139" s="11">
        <f>IF(AND(K139&lt;&gt;"",L139&lt;&gt;""),K139*L139,"")</f>
        <v/>
      </c>
      <c r="N139" s="12">
        <f>IF(M139="","",IF(M139&lt;=10,"Niedrig",IF(M139&lt;=18,"Mittel","Hoch")))</f>
        <v/>
      </c>
      <c r="O139" s="10" t="n"/>
      <c r="P139" s="10" t="n"/>
      <c r="Q139" s="10" t="n"/>
      <c r="R139" s="58" t="n"/>
      <c r="S139" s="12" t="n"/>
      <c r="T139" s="10" t="n"/>
      <c r="U139" s="12" t="n"/>
      <c r="V139" s="10" t="n"/>
      <c r="W139" s="58">
        <f>IF(A139&lt;&gt;"",TODAY()+365,"")</f>
        <v/>
      </c>
      <c r="X139" s="10" t="n"/>
    </row>
    <row r="140">
      <c r="A140" s="9" t="n"/>
      <c r="B140" s="10" t="n"/>
      <c r="C140" s="10" t="n"/>
      <c r="D140" s="10" t="n"/>
      <c r="E140" s="10" t="n"/>
      <c r="F140" s="10" t="n"/>
      <c r="G140" s="11" t="n"/>
      <c r="H140" s="11" t="n"/>
      <c r="I140" s="11">
        <f>IF(AND(G140&lt;&gt;"",H140&lt;&gt;""),G140*H140,"")</f>
        <v/>
      </c>
      <c r="J140" s="12">
        <f>IF(I140="","",IF(I140&lt;=10,"Niedrig",IF(I140&lt;=18,"Mittel","Hoch")))</f>
        <v/>
      </c>
      <c r="K140" s="11" t="n"/>
      <c r="L140" s="11" t="n"/>
      <c r="M140" s="11">
        <f>IF(AND(K140&lt;&gt;"",L140&lt;&gt;""),K140*L140,"")</f>
        <v/>
      </c>
      <c r="N140" s="12">
        <f>IF(M140="","",IF(M140&lt;=10,"Niedrig",IF(M140&lt;=18,"Mittel","Hoch")))</f>
        <v/>
      </c>
      <c r="O140" s="10" t="n"/>
      <c r="P140" s="10" t="n"/>
      <c r="Q140" s="10" t="n"/>
      <c r="R140" s="58" t="n"/>
      <c r="S140" s="12" t="n"/>
      <c r="T140" s="10" t="n"/>
      <c r="U140" s="12" t="n"/>
      <c r="V140" s="10" t="n"/>
      <c r="W140" s="58">
        <f>IF(A140&lt;&gt;"",TODAY()+365,"")</f>
        <v/>
      </c>
      <c r="X140" s="10" t="n"/>
    </row>
    <row r="141">
      <c r="A141" s="9" t="n"/>
      <c r="B141" s="10" t="n"/>
      <c r="C141" s="10" t="n"/>
      <c r="D141" s="10" t="n"/>
      <c r="E141" s="10" t="n"/>
      <c r="F141" s="10" t="n"/>
      <c r="G141" s="11" t="n"/>
      <c r="H141" s="11" t="n"/>
      <c r="I141" s="11">
        <f>IF(AND(G141&lt;&gt;"",H141&lt;&gt;""),G141*H141,"")</f>
        <v/>
      </c>
      <c r="J141" s="12">
        <f>IF(I141="","",IF(I141&lt;=10,"Niedrig",IF(I141&lt;=18,"Mittel","Hoch")))</f>
        <v/>
      </c>
      <c r="K141" s="11" t="n"/>
      <c r="L141" s="11" t="n"/>
      <c r="M141" s="11">
        <f>IF(AND(K141&lt;&gt;"",L141&lt;&gt;""),K141*L141,"")</f>
        <v/>
      </c>
      <c r="N141" s="12">
        <f>IF(M141="","",IF(M141&lt;=10,"Niedrig",IF(M141&lt;=18,"Mittel","Hoch")))</f>
        <v/>
      </c>
      <c r="O141" s="10" t="n"/>
      <c r="P141" s="10" t="n"/>
      <c r="Q141" s="10" t="n"/>
      <c r="R141" s="58" t="n"/>
      <c r="S141" s="12" t="n"/>
      <c r="T141" s="10" t="n"/>
      <c r="U141" s="12" t="n"/>
      <c r="V141" s="10" t="n"/>
      <c r="W141" s="58">
        <f>IF(A141&lt;&gt;"",TODAY()+365,"")</f>
        <v/>
      </c>
      <c r="X141" s="10" t="n"/>
    </row>
    <row r="142">
      <c r="A142" s="9" t="n"/>
      <c r="B142" s="10" t="n"/>
      <c r="C142" s="10" t="n"/>
      <c r="D142" s="10" t="n"/>
      <c r="E142" s="10" t="n"/>
      <c r="F142" s="10" t="n"/>
      <c r="G142" s="11" t="n"/>
      <c r="H142" s="11" t="n"/>
      <c r="I142" s="11">
        <f>IF(AND(G142&lt;&gt;"",H142&lt;&gt;""),G142*H142,"")</f>
        <v/>
      </c>
      <c r="J142" s="12">
        <f>IF(I142="","",IF(I142&lt;=10,"Niedrig",IF(I142&lt;=18,"Mittel","Hoch")))</f>
        <v/>
      </c>
      <c r="K142" s="11" t="n"/>
      <c r="L142" s="11" t="n"/>
      <c r="M142" s="11">
        <f>IF(AND(K142&lt;&gt;"",L142&lt;&gt;""),K142*L142,"")</f>
        <v/>
      </c>
      <c r="N142" s="12">
        <f>IF(M142="","",IF(M142&lt;=10,"Niedrig",IF(M142&lt;=18,"Mittel","Hoch")))</f>
        <v/>
      </c>
      <c r="O142" s="10" t="n"/>
      <c r="P142" s="10" t="n"/>
      <c r="Q142" s="10" t="n"/>
      <c r="R142" s="58" t="n"/>
      <c r="S142" s="12" t="n"/>
      <c r="T142" s="10" t="n"/>
      <c r="U142" s="12" t="n"/>
      <c r="V142" s="10" t="n"/>
      <c r="W142" s="58">
        <f>IF(A142&lt;&gt;"",TODAY()+365,"")</f>
        <v/>
      </c>
      <c r="X142" s="10" t="n"/>
    </row>
    <row r="143">
      <c r="A143" s="9" t="n"/>
      <c r="B143" s="10" t="n"/>
      <c r="C143" s="10" t="n"/>
      <c r="D143" s="10" t="n"/>
      <c r="E143" s="10" t="n"/>
      <c r="F143" s="10" t="n"/>
      <c r="G143" s="11" t="n"/>
      <c r="H143" s="11" t="n"/>
      <c r="I143" s="11">
        <f>IF(AND(G143&lt;&gt;"",H143&lt;&gt;""),G143*H143,"")</f>
        <v/>
      </c>
      <c r="J143" s="12">
        <f>IF(I143="","",IF(I143&lt;=10,"Niedrig",IF(I143&lt;=18,"Mittel","Hoch")))</f>
        <v/>
      </c>
      <c r="K143" s="11" t="n"/>
      <c r="L143" s="11" t="n"/>
      <c r="M143" s="11">
        <f>IF(AND(K143&lt;&gt;"",L143&lt;&gt;""),K143*L143,"")</f>
        <v/>
      </c>
      <c r="N143" s="12">
        <f>IF(M143="","",IF(M143&lt;=10,"Niedrig",IF(M143&lt;=18,"Mittel","Hoch")))</f>
        <v/>
      </c>
      <c r="O143" s="10" t="n"/>
      <c r="P143" s="10" t="n"/>
      <c r="Q143" s="10" t="n"/>
      <c r="R143" s="58" t="n"/>
      <c r="S143" s="12" t="n"/>
      <c r="T143" s="10" t="n"/>
      <c r="U143" s="12" t="n"/>
      <c r="V143" s="10" t="n"/>
      <c r="W143" s="58">
        <f>IF(A143&lt;&gt;"",TODAY()+365,"")</f>
        <v/>
      </c>
      <c r="X143" s="10" t="n"/>
    </row>
    <row r="144">
      <c r="A144" s="9" t="n"/>
      <c r="B144" s="10" t="n"/>
      <c r="C144" s="10" t="n"/>
      <c r="D144" s="10" t="n"/>
      <c r="E144" s="10" t="n"/>
      <c r="F144" s="10" t="n"/>
      <c r="G144" s="11" t="n"/>
      <c r="H144" s="11" t="n"/>
      <c r="I144" s="11">
        <f>IF(AND(G144&lt;&gt;"",H144&lt;&gt;""),G144*H144,"")</f>
        <v/>
      </c>
      <c r="J144" s="12">
        <f>IF(I144="","",IF(I144&lt;=10,"Niedrig",IF(I144&lt;=18,"Mittel","Hoch")))</f>
        <v/>
      </c>
      <c r="K144" s="11" t="n"/>
      <c r="L144" s="11" t="n"/>
      <c r="M144" s="11">
        <f>IF(AND(K144&lt;&gt;"",L144&lt;&gt;""),K144*L144,"")</f>
        <v/>
      </c>
      <c r="N144" s="12">
        <f>IF(M144="","",IF(M144&lt;=10,"Niedrig",IF(M144&lt;=18,"Mittel","Hoch")))</f>
        <v/>
      </c>
      <c r="O144" s="10" t="n"/>
      <c r="P144" s="10" t="n"/>
      <c r="Q144" s="10" t="n"/>
      <c r="R144" s="58" t="n"/>
      <c r="S144" s="12" t="n"/>
      <c r="T144" s="10" t="n"/>
      <c r="U144" s="12" t="n"/>
      <c r="V144" s="10" t="n"/>
      <c r="W144" s="58">
        <f>IF(A144&lt;&gt;"",TODAY()+365,"")</f>
        <v/>
      </c>
      <c r="X144" s="10" t="n"/>
    </row>
    <row r="145">
      <c r="A145" s="9" t="n"/>
      <c r="B145" s="10" t="n"/>
      <c r="C145" s="10" t="n"/>
      <c r="D145" s="10" t="n"/>
      <c r="E145" s="10" t="n"/>
      <c r="F145" s="10" t="n"/>
      <c r="G145" s="11" t="n"/>
      <c r="H145" s="11" t="n"/>
      <c r="I145" s="11">
        <f>IF(AND(G145&lt;&gt;"",H145&lt;&gt;""),G145*H145,"")</f>
        <v/>
      </c>
      <c r="J145" s="12">
        <f>IF(I145="","",IF(I145&lt;=10,"Niedrig",IF(I145&lt;=18,"Mittel","Hoch")))</f>
        <v/>
      </c>
      <c r="K145" s="11" t="n"/>
      <c r="L145" s="11" t="n"/>
      <c r="M145" s="11">
        <f>IF(AND(K145&lt;&gt;"",L145&lt;&gt;""),K145*L145,"")</f>
        <v/>
      </c>
      <c r="N145" s="12">
        <f>IF(M145="","",IF(M145&lt;=10,"Niedrig",IF(M145&lt;=18,"Mittel","Hoch")))</f>
        <v/>
      </c>
      <c r="O145" s="10" t="n"/>
      <c r="P145" s="10" t="n"/>
      <c r="Q145" s="10" t="n"/>
      <c r="R145" s="58" t="n"/>
      <c r="S145" s="12" t="n"/>
      <c r="T145" s="10" t="n"/>
      <c r="U145" s="12" t="n"/>
      <c r="V145" s="10" t="n"/>
      <c r="W145" s="58">
        <f>IF(A145&lt;&gt;"",TODAY()+365,"")</f>
        <v/>
      </c>
      <c r="X145" s="10" t="n"/>
    </row>
    <row r="146">
      <c r="A146" s="9" t="n"/>
      <c r="B146" s="10" t="n"/>
      <c r="C146" s="10" t="n"/>
      <c r="D146" s="10" t="n"/>
      <c r="E146" s="10" t="n"/>
      <c r="F146" s="10" t="n"/>
      <c r="G146" s="11" t="n"/>
      <c r="H146" s="11" t="n"/>
      <c r="I146" s="11">
        <f>IF(AND(G146&lt;&gt;"",H146&lt;&gt;""),G146*H146,"")</f>
        <v/>
      </c>
      <c r="J146" s="12">
        <f>IF(I146="","",IF(I146&lt;=10,"Niedrig",IF(I146&lt;=18,"Mittel","Hoch")))</f>
        <v/>
      </c>
      <c r="K146" s="11" t="n"/>
      <c r="L146" s="11" t="n"/>
      <c r="M146" s="11">
        <f>IF(AND(K146&lt;&gt;"",L146&lt;&gt;""),K146*L146,"")</f>
        <v/>
      </c>
      <c r="N146" s="12">
        <f>IF(M146="","",IF(M146&lt;=10,"Niedrig",IF(M146&lt;=18,"Mittel","Hoch")))</f>
        <v/>
      </c>
      <c r="O146" s="10" t="n"/>
      <c r="P146" s="10" t="n"/>
      <c r="Q146" s="10" t="n"/>
      <c r="R146" s="58" t="n"/>
      <c r="S146" s="12" t="n"/>
      <c r="T146" s="10" t="n"/>
      <c r="U146" s="12" t="n"/>
      <c r="V146" s="10" t="n"/>
      <c r="W146" s="58">
        <f>IF(A146&lt;&gt;"",TODAY()+365,"")</f>
        <v/>
      </c>
      <c r="X146" s="10" t="n"/>
    </row>
    <row r="147">
      <c r="A147" s="9" t="n"/>
      <c r="B147" s="10" t="n"/>
      <c r="C147" s="10" t="n"/>
      <c r="D147" s="10" t="n"/>
      <c r="E147" s="10" t="n"/>
      <c r="F147" s="10" t="n"/>
      <c r="G147" s="11" t="n"/>
      <c r="H147" s="11" t="n"/>
      <c r="I147" s="11">
        <f>IF(AND(G147&lt;&gt;"",H147&lt;&gt;""),G147*H147,"")</f>
        <v/>
      </c>
      <c r="J147" s="12">
        <f>IF(I147="","",IF(I147&lt;=10,"Niedrig",IF(I147&lt;=18,"Mittel","Hoch")))</f>
        <v/>
      </c>
      <c r="K147" s="11" t="n"/>
      <c r="L147" s="11" t="n"/>
      <c r="M147" s="11">
        <f>IF(AND(K147&lt;&gt;"",L147&lt;&gt;""),K147*L147,"")</f>
        <v/>
      </c>
      <c r="N147" s="12">
        <f>IF(M147="","",IF(M147&lt;=10,"Niedrig",IF(M147&lt;=18,"Mittel","Hoch")))</f>
        <v/>
      </c>
      <c r="O147" s="10" t="n"/>
      <c r="P147" s="10" t="n"/>
      <c r="Q147" s="10" t="n"/>
      <c r="R147" s="58" t="n"/>
      <c r="S147" s="12" t="n"/>
      <c r="T147" s="10" t="n"/>
      <c r="U147" s="12" t="n"/>
      <c r="V147" s="10" t="n"/>
      <c r="W147" s="58">
        <f>IF(A147&lt;&gt;"",TODAY()+365,"")</f>
        <v/>
      </c>
      <c r="X147" s="10" t="n"/>
    </row>
    <row r="148">
      <c r="A148" s="9" t="n"/>
      <c r="B148" s="10" t="n"/>
      <c r="C148" s="10" t="n"/>
      <c r="D148" s="10" t="n"/>
      <c r="E148" s="10" t="n"/>
      <c r="F148" s="10" t="n"/>
      <c r="G148" s="11" t="n"/>
      <c r="H148" s="11" t="n"/>
      <c r="I148" s="11">
        <f>IF(AND(G148&lt;&gt;"",H148&lt;&gt;""),G148*H148,"")</f>
        <v/>
      </c>
      <c r="J148" s="12">
        <f>IF(I148="","",IF(I148&lt;=10,"Niedrig",IF(I148&lt;=18,"Mittel","Hoch")))</f>
        <v/>
      </c>
      <c r="K148" s="11" t="n"/>
      <c r="L148" s="11" t="n"/>
      <c r="M148" s="11">
        <f>IF(AND(K148&lt;&gt;"",L148&lt;&gt;""),K148*L148,"")</f>
        <v/>
      </c>
      <c r="N148" s="12">
        <f>IF(M148="","",IF(M148&lt;=10,"Niedrig",IF(M148&lt;=18,"Mittel","Hoch")))</f>
        <v/>
      </c>
      <c r="O148" s="10" t="n"/>
      <c r="P148" s="10" t="n"/>
      <c r="Q148" s="10" t="n"/>
      <c r="R148" s="58" t="n"/>
      <c r="S148" s="12" t="n"/>
      <c r="T148" s="10" t="n"/>
      <c r="U148" s="12" t="n"/>
      <c r="V148" s="10" t="n"/>
      <c r="W148" s="58">
        <f>IF(A148&lt;&gt;"",TODAY()+365,"")</f>
        <v/>
      </c>
      <c r="X148" s="10" t="n"/>
    </row>
    <row r="149">
      <c r="A149" s="9" t="n"/>
      <c r="B149" s="10" t="n"/>
      <c r="C149" s="10" t="n"/>
      <c r="D149" s="10" t="n"/>
      <c r="E149" s="10" t="n"/>
      <c r="F149" s="10" t="n"/>
      <c r="G149" s="11" t="n"/>
      <c r="H149" s="11" t="n"/>
      <c r="I149" s="11">
        <f>IF(AND(G149&lt;&gt;"",H149&lt;&gt;""),G149*H149,"")</f>
        <v/>
      </c>
      <c r="J149" s="12">
        <f>IF(I149="","",IF(I149&lt;=10,"Niedrig",IF(I149&lt;=18,"Mittel","Hoch")))</f>
        <v/>
      </c>
      <c r="K149" s="11" t="n"/>
      <c r="L149" s="11" t="n"/>
      <c r="M149" s="11">
        <f>IF(AND(K149&lt;&gt;"",L149&lt;&gt;""),K149*L149,"")</f>
        <v/>
      </c>
      <c r="N149" s="12">
        <f>IF(M149="","",IF(M149&lt;=10,"Niedrig",IF(M149&lt;=18,"Mittel","Hoch")))</f>
        <v/>
      </c>
      <c r="O149" s="10" t="n"/>
      <c r="P149" s="10" t="n"/>
      <c r="Q149" s="10" t="n"/>
      <c r="R149" s="58" t="n"/>
      <c r="S149" s="12" t="n"/>
      <c r="T149" s="10" t="n"/>
      <c r="U149" s="12" t="n"/>
      <c r="V149" s="10" t="n"/>
      <c r="W149" s="58">
        <f>IF(A149&lt;&gt;"",TODAY()+365,"")</f>
        <v/>
      </c>
      <c r="X149" s="10" t="n"/>
    </row>
    <row r="150">
      <c r="A150" s="9" t="n"/>
      <c r="B150" s="10" t="n"/>
      <c r="C150" s="10" t="n"/>
      <c r="D150" s="10" t="n"/>
      <c r="E150" s="10" t="n"/>
      <c r="F150" s="10" t="n"/>
      <c r="G150" s="11" t="n"/>
      <c r="H150" s="11" t="n"/>
      <c r="I150" s="11">
        <f>IF(AND(G150&lt;&gt;"",H150&lt;&gt;""),G150*H150,"")</f>
        <v/>
      </c>
      <c r="J150" s="12">
        <f>IF(I150="","",IF(I150&lt;=10,"Niedrig",IF(I150&lt;=18,"Mittel","Hoch")))</f>
        <v/>
      </c>
      <c r="K150" s="11" t="n"/>
      <c r="L150" s="11" t="n"/>
      <c r="M150" s="11">
        <f>IF(AND(K150&lt;&gt;"",L150&lt;&gt;""),K150*L150,"")</f>
        <v/>
      </c>
      <c r="N150" s="12">
        <f>IF(M150="","",IF(M150&lt;=10,"Niedrig",IF(M150&lt;=18,"Mittel","Hoch")))</f>
        <v/>
      </c>
      <c r="O150" s="10" t="n"/>
      <c r="P150" s="10" t="n"/>
      <c r="Q150" s="10" t="n"/>
      <c r="R150" s="58" t="n"/>
      <c r="S150" s="12" t="n"/>
      <c r="T150" s="10" t="n"/>
      <c r="U150" s="12" t="n"/>
      <c r="V150" s="10" t="n"/>
      <c r="W150" s="58">
        <f>IF(A150&lt;&gt;"",TODAY()+365,"")</f>
        <v/>
      </c>
      <c r="X150" s="10" t="n"/>
    </row>
    <row r="151">
      <c r="A151" s="9" t="n"/>
      <c r="B151" s="10" t="n"/>
      <c r="C151" s="10" t="n"/>
      <c r="D151" s="10" t="n"/>
      <c r="E151" s="10" t="n"/>
      <c r="F151" s="10" t="n"/>
      <c r="G151" s="11" t="n"/>
      <c r="H151" s="11" t="n"/>
      <c r="I151" s="11">
        <f>IF(AND(G151&lt;&gt;"",H151&lt;&gt;""),G151*H151,"")</f>
        <v/>
      </c>
      <c r="J151" s="12">
        <f>IF(I151="","",IF(I151&lt;=10,"Niedrig",IF(I151&lt;=18,"Mittel","Hoch")))</f>
        <v/>
      </c>
      <c r="K151" s="11" t="n"/>
      <c r="L151" s="11" t="n"/>
      <c r="M151" s="11">
        <f>IF(AND(K151&lt;&gt;"",L151&lt;&gt;""),K151*L151,"")</f>
        <v/>
      </c>
      <c r="N151" s="12">
        <f>IF(M151="","",IF(M151&lt;=10,"Niedrig",IF(M151&lt;=18,"Mittel","Hoch")))</f>
        <v/>
      </c>
      <c r="O151" s="10" t="n"/>
      <c r="P151" s="10" t="n"/>
      <c r="Q151" s="10" t="n"/>
      <c r="R151" s="58" t="n"/>
      <c r="S151" s="12" t="n"/>
      <c r="T151" s="10" t="n"/>
      <c r="U151" s="12" t="n"/>
      <c r="V151" s="10" t="n"/>
      <c r="W151" s="58">
        <f>IF(A151&lt;&gt;"",TODAY()+365,"")</f>
        <v/>
      </c>
      <c r="X151" s="10" t="n"/>
    </row>
    <row r="152">
      <c r="A152" s="9" t="n"/>
      <c r="B152" s="10" t="n"/>
      <c r="C152" s="10" t="n"/>
      <c r="D152" s="10" t="n"/>
      <c r="E152" s="10" t="n"/>
      <c r="F152" s="10" t="n"/>
      <c r="G152" s="11" t="n"/>
      <c r="H152" s="11" t="n"/>
      <c r="I152" s="11">
        <f>IF(AND(G152&lt;&gt;"",H152&lt;&gt;""),G152*H152,"")</f>
        <v/>
      </c>
      <c r="J152" s="12">
        <f>IF(I152="","",IF(I152&lt;=10,"Niedrig",IF(I152&lt;=18,"Mittel","Hoch")))</f>
        <v/>
      </c>
      <c r="K152" s="11" t="n"/>
      <c r="L152" s="11" t="n"/>
      <c r="M152" s="11">
        <f>IF(AND(K152&lt;&gt;"",L152&lt;&gt;""),K152*L152,"")</f>
        <v/>
      </c>
      <c r="N152" s="12">
        <f>IF(M152="","",IF(M152&lt;=10,"Niedrig",IF(M152&lt;=18,"Mittel","Hoch")))</f>
        <v/>
      </c>
      <c r="O152" s="10" t="n"/>
      <c r="P152" s="10" t="n"/>
      <c r="Q152" s="10" t="n"/>
      <c r="R152" s="58" t="n"/>
      <c r="S152" s="12" t="n"/>
      <c r="T152" s="10" t="n"/>
      <c r="U152" s="12" t="n"/>
      <c r="V152" s="10" t="n"/>
      <c r="W152" s="58">
        <f>IF(A152&lt;&gt;"",TODAY()+365,"")</f>
        <v/>
      </c>
      <c r="X152" s="10" t="n"/>
    </row>
    <row r="153">
      <c r="A153" s="9" t="n"/>
      <c r="B153" s="10" t="n"/>
      <c r="C153" s="10" t="n"/>
      <c r="D153" s="10" t="n"/>
      <c r="E153" s="10" t="n"/>
      <c r="F153" s="10" t="n"/>
      <c r="G153" s="11" t="n"/>
      <c r="H153" s="11" t="n"/>
      <c r="I153" s="11">
        <f>IF(AND(G153&lt;&gt;"",H153&lt;&gt;""),G153*H153,"")</f>
        <v/>
      </c>
      <c r="J153" s="12">
        <f>IF(I153="","",IF(I153&lt;=10,"Niedrig",IF(I153&lt;=18,"Mittel","Hoch")))</f>
        <v/>
      </c>
      <c r="K153" s="11" t="n"/>
      <c r="L153" s="11" t="n"/>
      <c r="M153" s="11">
        <f>IF(AND(K153&lt;&gt;"",L153&lt;&gt;""),K153*L153,"")</f>
        <v/>
      </c>
      <c r="N153" s="12">
        <f>IF(M153="","",IF(M153&lt;=10,"Niedrig",IF(M153&lt;=18,"Mittel","Hoch")))</f>
        <v/>
      </c>
      <c r="O153" s="10" t="n"/>
      <c r="P153" s="10" t="n"/>
      <c r="Q153" s="10" t="n"/>
      <c r="R153" s="58" t="n"/>
      <c r="S153" s="12" t="n"/>
      <c r="T153" s="10" t="n"/>
      <c r="U153" s="12" t="n"/>
      <c r="V153" s="10" t="n"/>
      <c r="W153" s="58">
        <f>IF(A153&lt;&gt;"",TODAY()+365,"")</f>
        <v/>
      </c>
      <c r="X153" s="10" t="n"/>
    </row>
    <row r="154">
      <c r="A154" s="9" t="n"/>
      <c r="B154" s="10" t="n"/>
      <c r="C154" s="10" t="n"/>
      <c r="D154" s="10" t="n"/>
      <c r="E154" s="10" t="n"/>
      <c r="F154" s="10" t="n"/>
      <c r="G154" s="11" t="n"/>
      <c r="H154" s="11" t="n"/>
      <c r="I154" s="11">
        <f>IF(AND(G154&lt;&gt;"",H154&lt;&gt;""),G154*H154,"")</f>
        <v/>
      </c>
      <c r="J154" s="12">
        <f>IF(I154="","",IF(I154&lt;=10,"Niedrig",IF(I154&lt;=18,"Mittel","Hoch")))</f>
        <v/>
      </c>
      <c r="K154" s="11" t="n"/>
      <c r="L154" s="11" t="n"/>
      <c r="M154" s="11">
        <f>IF(AND(K154&lt;&gt;"",L154&lt;&gt;""),K154*L154,"")</f>
        <v/>
      </c>
      <c r="N154" s="12">
        <f>IF(M154="","",IF(M154&lt;=10,"Niedrig",IF(M154&lt;=18,"Mittel","Hoch")))</f>
        <v/>
      </c>
      <c r="O154" s="10" t="n"/>
      <c r="P154" s="10" t="n"/>
      <c r="Q154" s="10" t="n"/>
      <c r="R154" s="58" t="n"/>
      <c r="S154" s="12" t="n"/>
      <c r="T154" s="10" t="n"/>
      <c r="U154" s="12" t="n"/>
      <c r="V154" s="10" t="n"/>
      <c r="W154" s="58">
        <f>IF(A154&lt;&gt;"",TODAY()+365,"")</f>
        <v/>
      </c>
      <c r="X154" s="10" t="n"/>
    </row>
    <row r="155">
      <c r="A155" s="9" t="n"/>
      <c r="B155" s="10" t="n"/>
      <c r="C155" s="10" t="n"/>
      <c r="D155" s="10" t="n"/>
      <c r="E155" s="10" t="n"/>
      <c r="F155" s="10" t="n"/>
      <c r="G155" s="11" t="n"/>
      <c r="H155" s="11" t="n"/>
      <c r="I155" s="11">
        <f>IF(AND(G155&lt;&gt;"",H155&lt;&gt;""),G155*H155,"")</f>
        <v/>
      </c>
      <c r="J155" s="12">
        <f>IF(I155="","",IF(I155&lt;=10,"Niedrig",IF(I155&lt;=18,"Mittel","Hoch")))</f>
        <v/>
      </c>
      <c r="K155" s="11" t="n"/>
      <c r="L155" s="11" t="n"/>
      <c r="M155" s="11">
        <f>IF(AND(K155&lt;&gt;"",L155&lt;&gt;""),K155*L155,"")</f>
        <v/>
      </c>
      <c r="N155" s="12">
        <f>IF(M155="","",IF(M155&lt;=10,"Niedrig",IF(M155&lt;=18,"Mittel","Hoch")))</f>
        <v/>
      </c>
      <c r="O155" s="10" t="n"/>
      <c r="P155" s="10" t="n"/>
      <c r="Q155" s="10" t="n"/>
      <c r="R155" s="58" t="n"/>
      <c r="S155" s="12" t="n"/>
      <c r="T155" s="10" t="n"/>
      <c r="U155" s="12" t="n"/>
      <c r="V155" s="10" t="n"/>
      <c r="W155" s="58">
        <f>IF(A155&lt;&gt;"",TODAY()+365,"")</f>
        <v/>
      </c>
      <c r="X155" s="10" t="n"/>
    </row>
    <row r="156">
      <c r="A156" s="9" t="n"/>
      <c r="B156" s="10" t="n"/>
      <c r="C156" s="10" t="n"/>
      <c r="D156" s="10" t="n"/>
      <c r="E156" s="10" t="n"/>
      <c r="F156" s="10" t="n"/>
      <c r="G156" s="11" t="n"/>
      <c r="H156" s="11" t="n"/>
      <c r="I156" s="11">
        <f>IF(AND(G156&lt;&gt;"",H156&lt;&gt;""),G156*H156,"")</f>
        <v/>
      </c>
      <c r="J156" s="12">
        <f>IF(I156="","",IF(I156&lt;=10,"Niedrig",IF(I156&lt;=18,"Mittel","Hoch")))</f>
        <v/>
      </c>
      <c r="K156" s="11" t="n"/>
      <c r="L156" s="11" t="n"/>
      <c r="M156" s="11">
        <f>IF(AND(K156&lt;&gt;"",L156&lt;&gt;""),K156*L156,"")</f>
        <v/>
      </c>
      <c r="N156" s="12">
        <f>IF(M156="","",IF(M156&lt;=10,"Niedrig",IF(M156&lt;=18,"Mittel","Hoch")))</f>
        <v/>
      </c>
      <c r="O156" s="10" t="n"/>
      <c r="P156" s="10" t="n"/>
      <c r="Q156" s="10" t="n"/>
      <c r="R156" s="58" t="n"/>
      <c r="S156" s="12" t="n"/>
      <c r="T156" s="10" t="n"/>
      <c r="U156" s="12" t="n"/>
      <c r="V156" s="10" t="n"/>
      <c r="W156" s="58">
        <f>IF(A156&lt;&gt;"",TODAY()+365,"")</f>
        <v/>
      </c>
      <c r="X156" s="10" t="n"/>
    </row>
    <row r="157">
      <c r="A157" s="9" t="n"/>
      <c r="B157" s="10" t="n"/>
      <c r="C157" s="10" t="n"/>
      <c r="D157" s="10" t="n"/>
      <c r="E157" s="10" t="n"/>
      <c r="F157" s="10" t="n"/>
      <c r="G157" s="11" t="n"/>
      <c r="H157" s="11" t="n"/>
      <c r="I157" s="11">
        <f>IF(AND(G157&lt;&gt;"",H157&lt;&gt;""),G157*H157,"")</f>
        <v/>
      </c>
      <c r="J157" s="12">
        <f>IF(I157="","",IF(I157&lt;=10,"Niedrig",IF(I157&lt;=18,"Mittel","Hoch")))</f>
        <v/>
      </c>
      <c r="K157" s="11" t="n"/>
      <c r="L157" s="11" t="n"/>
      <c r="M157" s="11">
        <f>IF(AND(K157&lt;&gt;"",L157&lt;&gt;""),K157*L157,"")</f>
        <v/>
      </c>
      <c r="N157" s="12">
        <f>IF(M157="","",IF(M157&lt;=10,"Niedrig",IF(M157&lt;=18,"Mittel","Hoch")))</f>
        <v/>
      </c>
      <c r="O157" s="10" t="n"/>
      <c r="P157" s="10" t="n"/>
      <c r="Q157" s="10" t="n"/>
      <c r="R157" s="58" t="n"/>
      <c r="S157" s="12" t="n"/>
      <c r="T157" s="10" t="n"/>
      <c r="U157" s="12" t="n"/>
      <c r="V157" s="10" t="n"/>
      <c r="W157" s="58">
        <f>IF(A157&lt;&gt;"",TODAY()+365,"")</f>
        <v/>
      </c>
      <c r="X157" s="10" t="n"/>
    </row>
    <row r="158">
      <c r="A158" s="9" t="n"/>
      <c r="B158" s="10" t="n"/>
      <c r="C158" s="10" t="n"/>
      <c r="D158" s="10" t="n"/>
      <c r="E158" s="10" t="n"/>
      <c r="F158" s="10" t="n"/>
      <c r="G158" s="11" t="n"/>
      <c r="H158" s="11" t="n"/>
      <c r="I158" s="11">
        <f>IF(AND(G158&lt;&gt;"",H158&lt;&gt;""),G158*H158,"")</f>
        <v/>
      </c>
      <c r="J158" s="12">
        <f>IF(I158="","",IF(I158&lt;=10,"Niedrig",IF(I158&lt;=18,"Mittel","Hoch")))</f>
        <v/>
      </c>
      <c r="K158" s="11" t="n"/>
      <c r="L158" s="11" t="n"/>
      <c r="M158" s="11">
        <f>IF(AND(K158&lt;&gt;"",L158&lt;&gt;""),K158*L158,"")</f>
        <v/>
      </c>
      <c r="N158" s="12">
        <f>IF(M158="","",IF(M158&lt;=10,"Niedrig",IF(M158&lt;=18,"Mittel","Hoch")))</f>
        <v/>
      </c>
      <c r="O158" s="10" t="n"/>
      <c r="P158" s="10" t="n"/>
      <c r="Q158" s="10" t="n"/>
      <c r="R158" s="58" t="n"/>
      <c r="S158" s="12" t="n"/>
      <c r="T158" s="10" t="n"/>
      <c r="U158" s="12" t="n"/>
      <c r="V158" s="10" t="n"/>
      <c r="W158" s="58">
        <f>IF(A158&lt;&gt;"",TODAY()+365,"")</f>
        <v/>
      </c>
      <c r="X158" s="10" t="n"/>
    </row>
    <row r="159">
      <c r="A159" s="9" t="n"/>
      <c r="B159" s="10" t="n"/>
      <c r="C159" s="10" t="n"/>
      <c r="D159" s="10" t="n"/>
      <c r="E159" s="10" t="n"/>
      <c r="F159" s="10" t="n"/>
      <c r="G159" s="11" t="n"/>
      <c r="H159" s="11" t="n"/>
      <c r="I159" s="11">
        <f>IF(AND(G159&lt;&gt;"",H159&lt;&gt;""),G159*H159,"")</f>
        <v/>
      </c>
      <c r="J159" s="12">
        <f>IF(I159="","",IF(I159&lt;=10,"Niedrig",IF(I159&lt;=18,"Mittel","Hoch")))</f>
        <v/>
      </c>
      <c r="K159" s="11" t="n"/>
      <c r="L159" s="11" t="n"/>
      <c r="M159" s="11">
        <f>IF(AND(K159&lt;&gt;"",L159&lt;&gt;""),K159*L159,"")</f>
        <v/>
      </c>
      <c r="N159" s="12">
        <f>IF(M159="","",IF(M159&lt;=10,"Niedrig",IF(M159&lt;=18,"Mittel","Hoch")))</f>
        <v/>
      </c>
      <c r="O159" s="10" t="n"/>
      <c r="P159" s="10" t="n"/>
      <c r="Q159" s="10" t="n"/>
      <c r="R159" s="58" t="n"/>
      <c r="S159" s="12" t="n"/>
      <c r="T159" s="10" t="n"/>
      <c r="U159" s="12" t="n"/>
      <c r="V159" s="10" t="n"/>
      <c r="W159" s="58">
        <f>IF(A159&lt;&gt;"",TODAY()+365,"")</f>
        <v/>
      </c>
      <c r="X159" s="10" t="n"/>
    </row>
    <row r="160">
      <c r="A160" s="9" t="n"/>
      <c r="B160" s="10" t="n"/>
      <c r="C160" s="10" t="n"/>
      <c r="D160" s="10" t="n"/>
      <c r="E160" s="10" t="n"/>
      <c r="F160" s="10" t="n"/>
      <c r="G160" s="11" t="n"/>
      <c r="H160" s="11" t="n"/>
      <c r="I160" s="11">
        <f>IF(AND(G160&lt;&gt;"",H160&lt;&gt;""),G160*H160,"")</f>
        <v/>
      </c>
      <c r="J160" s="12">
        <f>IF(I160="","",IF(I160&lt;=10,"Niedrig",IF(I160&lt;=18,"Mittel","Hoch")))</f>
        <v/>
      </c>
      <c r="K160" s="11" t="n"/>
      <c r="L160" s="11" t="n"/>
      <c r="M160" s="11">
        <f>IF(AND(K160&lt;&gt;"",L160&lt;&gt;""),K160*L160,"")</f>
        <v/>
      </c>
      <c r="N160" s="12">
        <f>IF(M160="","",IF(M160&lt;=10,"Niedrig",IF(M160&lt;=18,"Mittel","Hoch")))</f>
        <v/>
      </c>
      <c r="O160" s="10" t="n"/>
      <c r="P160" s="10" t="n"/>
      <c r="Q160" s="10" t="n"/>
      <c r="R160" s="58" t="n"/>
      <c r="S160" s="12" t="n"/>
      <c r="T160" s="10" t="n"/>
      <c r="U160" s="12" t="n"/>
      <c r="V160" s="10" t="n"/>
      <c r="W160" s="58">
        <f>IF(A160&lt;&gt;"",TODAY()+365,"")</f>
        <v/>
      </c>
      <c r="X160" s="10" t="n"/>
    </row>
    <row r="161">
      <c r="A161" s="9" t="n"/>
      <c r="B161" s="10" t="n"/>
      <c r="C161" s="10" t="n"/>
      <c r="D161" s="10" t="n"/>
      <c r="E161" s="10" t="n"/>
      <c r="F161" s="10" t="n"/>
      <c r="G161" s="11" t="n"/>
      <c r="H161" s="11" t="n"/>
      <c r="I161" s="11">
        <f>IF(AND(G161&lt;&gt;"",H161&lt;&gt;""),G161*H161,"")</f>
        <v/>
      </c>
      <c r="J161" s="12">
        <f>IF(I161="","",IF(I161&lt;=10,"Niedrig",IF(I161&lt;=18,"Mittel","Hoch")))</f>
        <v/>
      </c>
      <c r="K161" s="11" t="n"/>
      <c r="L161" s="11" t="n"/>
      <c r="M161" s="11">
        <f>IF(AND(K161&lt;&gt;"",L161&lt;&gt;""),K161*L161,"")</f>
        <v/>
      </c>
      <c r="N161" s="12">
        <f>IF(M161="","",IF(M161&lt;=10,"Niedrig",IF(M161&lt;=18,"Mittel","Hoch")))</f>
        <v/>
      </c>
      <c r="O161" s="10" t="n"/>
      <c r="P161" s="10" t="n"/>
      <c r="Q161" s="10" t="n"/>
      <c r="R161" s="58" t="n"/>
      <c r="S161" s="12" t="n"/>
      <c r="T161" s="10" t="n"/>
      <c r="U161" s="12" t="n"/>
      <c r="V161" s="10" t="n"/>
      <c r="W161" s="58">
        <f>IF(A161&lt;&gt;"",TODAY()+365,"")</f>
        <v/>
      </c>
      <c r="X161" s="10" t="n"/>
    </row>
    <row r="162">
      <c r="A162" s="9" t="n"/>
      <c r="B162" s="10" t="n"/>
      <c r="C162" s="10" t="n"/>
      <c r="D162" s="10" t="n"/>
      <c r="E162" s="10" t="n"/>
      <c r="F162" s="10" t="n"/>
      <c r="G162" s="11" t="n"/>
      <c r="H162" s="11" t="n"/>
      <c r="I162" s="11">
        <f>IF(AND(G162&lt;&gt;"",H162&lt;&gt;""),G162*H162,"")</f>
        <v/>
      </c>
      <c r="J162" s="12">
        <f>IF(I162="","",IF(I162&lt;=10,"Niedrig",IF(I162&lt;=18,"Mittel","Hoch")))</f>
        <v/>
      </c>
      <c r="K162" s="11" t="n"/>
      <c r="L162" s="11" t="n"/>
      <c r="M162" s="11">
        <f>IF(AND(K162&lt;&gt;"",L162&lt;&gt;""),K162*L162,"")</f>
        <v/>
      </c>
      <c r="N162" s="12">
        <f>IF(M162="","",IF(M162&lt;=10,"Niedrig",IF(M162&lt;=18,"Mittel","Hoch")))</f>
        <v/>
      </c>
      <c r="O162" s="10" t="n"/>
      <c r="P162" s="10" t="n"/>
      <c r="Q162" s="10" t="n"/>
      <c r="R162" s="58" t="n"/>
      <c r="S162" s="12" t="n"/>
      <c r="T162" s="10" t="n"/>
      <c r="U162" s="12" t="n"/>
      <c r="V162" s="10" t="n"/>
      <c r="W162" s="58">
        <f>IF(A162&lt;&gt;"",TODAY()+365,"")</f>
        <v/>
      </c>
      <c r="X162" s="10" t="n"/>
    </row>
    <row r="163">
      <c r="A163" s="9" t="n"/>
      <c r="B163" s="10" t="n"/>
      <c r="C163" s="10" t="n"/>
      <c r="D163" s="10" t="n"/>
      <c r="E163" s="10" t="n"/>
      <c r="F163" s="10" t="n"/>
      <c r="G163" s="11" t="n"/>
      <c r="H163" s="11" t="n"/>
      <c r="I163" s="11">
        <f>IF(AND(G163&lt;&gt;"",H163&lt;&gt;""),G163*H163,"")</f>
        <v/>
      </c>
      <c r="J163" s="12">
        <f>IF(I163="","",IF(I163&lt;=10,"Niedrig",IF(I163&lt;=18,"Mittel","Hoch")))</f>
        <v/>
      </c>
      <c r="K163" s="11" t="n"/>
      <c r="L163" s="11" t="n"/>
      <c r="M163" s="11">
        <f>IF(AND(K163&lt;&gt;"",L163&lt;&gt;""),K163*L163,"")</f>
        <v/>
      </c>
      <c r="N163" s="12">
        <f>IF(M163="","",IF(M163&lt;=10,"Niedrig",IF(M163&lt;=18,"Mittel","Hoch")))</f>
        <v/>
      </c>
      <c r="O163" s="10" t="n"/>
      <c r="P163" s="10" t="n"/>
      <c r="Q163" s="10" t="n"/>
      <c r="R163" s="58" t="n"/>
      <c r="S163" s="12" t="n"/>
      <c r="T163" s="10" t="n"/>
      <c r="U163" s="12" t="n"/>
      <c r="V163" s="10" t="n"/>
      <c r="W163" s="58">
        <f>IF(A163&lt;&gt;"",TODAY()+365,"")</f>
        <v/>
      </c>
      <c r="X163" s="10" t="n"/>
    </row>
    <row r="164">
      <c r="A164" s="9" t="n"/>
      <c r="B164" s="10" t="n"/>
      <c r="C164" s="10" t="n"/>
      <c r="D164" s="10" t="n"/>
      <c r="E164" s="10" t="n"/>
      <c r="F164" s="10" t="n"/>
      <c r="G164" s="11" t="n"/>
      <c r="H164" s="11" t="n"/>
      <c r="I164" s="11">
        <f>IF(AND(G164&lt;&gt;"",H164&lt;&gt;""),G164*H164,"")</f>
        <v/>
      </c>
      <c r="J164" s="12">
        <f>IF(I164="","",IF(I164&lt;=10,"Niedrig",IF(I164&lt;=18,"Mittel","Hoch")))</f>
        <v/>
      </c>
      <c r="K164" s="11" t="n"/>
      <c r="L164" s="11" t="n"/>
      <c r="M164" s="11">
        <f>IF(AND(K164&lt;&gt;"",L164&lt;&gt;""),K164*L164,"")</f>
        <v/>
      </c>
      <c r="N164" s="12">
        <f>IF(M164="","",IF(M164&lt;=10,"Niedrig",IF(M164&lt;=18,"Mittel","Hoch")))</f>
        <v/>
      </c>
      <c r="O164" s="10" t="n"/>
      <c r="P164" s="10" t="n"/>
      <c r="Q164" s="10" t="n"/>
      <c r="R164" s="58" t="n"/>
      <c r="S164" s="12" t="n"/>
      <c r="T164" s="10" t="n"/>
      <c r="U164" s="12" t="n"/>
      <c r="V164" s="10" t="n"/>
      <c r="W164" s="58">
        <f>IF(A164&lt;&gt;"",TODAY()+365,"")</f>
        <v/>
      </c>
      <c r="X164" s="10" t="n"/>
    </row>
    <row r="165">
      <c r="A165" s="9" t="n"/>
      <c r="B165" s="10" t="n"/>
      <c r="C165" s="10" t="n"/>
      <c r="D165" s="10" t="n"/>
      <c r="E165" s="10" t="n"/>
      <c r="F165" s="10" t="n"/>
      <c r="G165" s="11" t="n"/>
      <c r="H165" s="11" t="n"/>
      <c r="I165" s="11">
        <f>IF(AND(G165&lt;&gt;"",H165&lt;&gt;""),G165*H165,"")</f>
        <v/>
      </c>
      <c r="J165" s="12">
        <f>IF(I165="","",IF(I165&lt;=10,"Niedrig",IF(I165&lt;=18,"Mittel","Hoch")))</f>
        <v/>
      </c>
      <c r="K165" s="11" t="n"/>
      <c r="L165" s="11" t="n"/>
      <c r="M165" s="11">
        <f>IF(AND(K165&lt;&gt;"",L165&lt;&gt;""),K165*L165,"")</f>
        <v/>
      </c>
      <c r="N165" s="12">
        <f>IF(M165="","",IF(M165&lt;=10,"Niedrig",IF(M165&lt;=18,"Mittel","Hoch")))</f>
        <v/>
      </c>
      <c r="O165" s="10" t="n"/>
      <c r="P165" s="10" t="n"/>
      <c r="Q165" s="10" t="n"/>
      <c r="R165" s="58" t="n"/>
      <c r="S165" s="12" t="n"/>
      <c r="T165" s="10" t="n"/>
      <c r="U165" s="12" t="n"/>
      <c r="V165" s="10" t="n"/>
      <c r="W165" s="58">
        <f>IF(A165&lt;&gt;"",TODAY()+365,"")</f>
        <v/>
      </c>
      <c r="X165" s="10" t="n"/>
    </row>
    <row r="166">
      <c r="A166" s="9" t="n"/>
      <c r="B166" s="10" t="n"/>
      <c r="C166" s="10" t="n"/>
      <c r="D166" s="10" t="n"/>
      <c r="E166" s="10" t="n"/>
      <c r="F166" s="10" t="n"/>
      <c r="G166" s="11" t="n"/>
      <c r="H166" s="11" t="n"/>
      <c r="I166" s="11">
        <f>IF(AND(G166&lt;&gt;"",H166&lt;&gt;""),G166*H166,"")</f>
        <v/>
      </c>
      <c r="J166" s="12">
        <f>IF(I166="","",IF(I166&lt;=10,"Niedrig",IF(I166&lt;=18,"Mittel","Hoch")))</f>
        <v/>
      </c>
      <c r="K166" s="11" t="n"/>
      <c r="L166" s="11" t="n"/>
      <c r="M166" s="11">
        <f>IF(AND(K166&lt;&gt;"",L166&lt;&gt;""),K166*L166,"")</f>
        <v/>
      </c>
      <c r="N166" s="12">
        <f>IF(M166="","",IF(M166&lt;=10,"Niedrig",IF(M166&lt;=18,"Mittel","Hoch")))</f>
        <v/>
      </c>
      <c r="O166" s="10" t="n"/>
      <c r="P166" s="10" t="n"/>
      <c r="Q166" s="10" t="n"/>
      <c r="R166" s="58" t="n"/>
      <c r="S166" s="12" t="n"/>
      <c r="T166" s="10" t="n"/>
      <c r="U166" s="12" t="n"/>
      <c r="V166" s="10" t="n"/>
      <c r="W166" s="58">
        <f>IF(A166&lt;&gt;"",TODAY()+365,"")</f>
        <v/>
      </c>
      <c r="X166" s="10" t="n"/>
    </row>
    <row r="167">
      <c r="A167" s="9" t="n"/>
      <c r="B167" s="10" t="n"/>
      <c r="C167" s="10" t="n"/>
      <c r="D167" s="10" t="n"/>
      <c r="E167" s="10" t="n"/>
      <c r="F167" s="10" t="n"/>
      <c r="G167" s="11" t="n"/>
      <c r="H167" s="11" t="n"/>
      <c r="I167" s="11">
        <f>IF(AND(G167&lt;&gt;"",H167&lt;&gt;""),G167*H167,"")</f>
        <v/>
      </c>
      <c r="J167" s="12">
        <f>IF(I167="","",IF(I167&lt;=10,"Niedrig",IF(I167&lt;=18,"Mittel","Hoch")))</f>
        <v/>
      </c>
      <c r="K167" s="11" t="n"/>
      <c r="L167" s="11" t="n"/>
      <c r="M167" s="11">
        <f>IF(AND(K167&lt;&gt;"",L167&lt;&gt;""),K167*L167,"")</f>
        <v/>
      </c>
      <c r="N167" s="12">
        <f>IF(M167="","",IF(M167&lt;=10,"Niedrig",IF(M167&lt;=18,"Mittel","Hoch")))</f>
        <v/>
      </c>
      <c r="O167" s="10" t="n"/>
      <c r="P167" s="10" t="n"/>
      <c r="Q167" s="10" t="n"/>
      <c r="R167" s="58" t="n"/>
      <c r="S167" s="12" t="n"/>
      <c r="T167" s="10" t="n"/>
      <c r="U167" s="12" t="n"/>
      <c r="V167" s="10" t="n"/>
      <c r="W167" s="58">
        <f>IF(A167&lt;&gt;"",TODAY()+365,"")</f>
        <v/>
      </c>
      <c r="X167" s="10" t="n"/>
    </row>
    <row r="168">
      <c r="A168" s="9" t="n"/>
      <c r="B168" s="10" t="n"/>
      <c r="C168" s="10" t="n"/>
      <c r="D168" s="10" t="n"/>
      <c r="E168" s="10" t="n"/>
      <c r="F168" s="10" t="n"/>
      <c r="G168" s="11" t="n"/>
      <c r="H168" s="11" t="n"/>
      <c r="I168" s="11">
        <f>IF(AND(G168&lt;&gt;"",H168&lt;&gt;""),G168*H168,"")</f>
        <v/>
      </c>
      <c r="J168" s="12">
        <f>IF(I168="","",IF(I168&lt;=10,"Niedrig",IF(I168&lt;=18,"Mittel","Hoch")))</f>
        <v/>
      </c>
      <c r="K168" s="11" t="n"/>
      <c r="L168" s="11" t="n"/>
      <c r="M168" s="11">
        <f>IF(AND(K168&lt;&gt;"",L168&lt;&gt;""),K168*L168,"")</f>
        <v/>
      </c>
      <c r="N168" s="12">
        <f>IF(M168="","",IF(M168&lt;=10,"Niedrig",IF(M168&lt;=18,"Mittel","Hoch")))</f>
        <v/>
      </c>
      <c r="O168" s="10" t="n"/>
      <c r="P168" s="10" t="n"/>
      <c r="Q168" s="10" t="n"/>
      <c r="R168" s="58" t="n"/>
      <c r="S168" s="12" t="n"/>
      <c r="T168" s="10" t="n"/>
      <c r="U168" s="12" t="n"/>
      <c r="V168" s="10" t="n"/>
      <c r="W168" s="58">
        <f>IF(A168&lt;&gt;"",TODAY()+365,"")</f>
        <v/>
      </c>
      <c r="X168" s="10" t="n"/>
    </row>
    <row r="169">
      <c r="A169" s="9" t="n"/>
      <c r="B169" s="10" t="n"/>
      <c r="C169" s="10" t="n"/>
      <c r="D169" s="10" t="n"/>
      <c r="E169" s="10" t="n"/>
      <c r="F169" s="10" t="n"/>
      <c r="G169" s="11" t="n"/>
      <c r="H169" s="11" t="n"/>
      <c r="I169" s="11">
        <f>IF(AND(G169&lt;&gt;"",H169&lt;&gt;""),G169*H169,"")</f>
        <v/>
      </c>
      <c r="J169" s="12">
        <f>IF(I169="","",IF(I169&lt;=10,"Niedrig",IF(I169&lt;=18,"Mittel","Hoch")))</f>
        <v/>
      </c>
      <c r="K169" s="11" t="n"/>
      <c r="L169" s="11" t="n"/>
      <c r="M169" s="11">
        <f>IF(AND(K169&lt;&gt;"",L169&lt;&gt;""),K169*L169,"")</f>
        <v/>
      </c>
      <c r="N169" s="12">
        <f>IF(M169="","",IF(M169&lt;=10,"Niedrig",IF(M169&lt;=18,"Mittel","Hoch")))</f>
        <v/>
      </c>
      <c r="O169" s="10" t="n"/>
      <c r="P169" s="10" t="n"/>
      <c r="Q169" s="10" t="n"/>
      <c r="R169" s="58" t="n"/>
      <c r="S169" s="12" t="n"/>
      <c r="T169" s="10" t="n"/>
      <c r="U169" s="12" t="n"/>
      <c r="V169" s="10" t="n"/>
      <c r="W169" s="58">
        <f>IF(A169&lt;&gt;"",TODAY()+365,"")</f>
        <v/>
      </c>
      <c r="X169" s="10" t="n"/>
    </row>
    <row r="170">
      <c r="A170" s="9" t="n"/>
      <c r="B170" s="10" t="n"/>
      <c r="C170" s="10" t="n"/>
      <c r="D170" s="10" t="n"/>
      <c r="E170" s="10" t="n"/>
      <c r="F170" s="10" t="n"/>
      <c r="G170" s="11" t="n"/>
      <c r="H170" s="11" t="n"/>
      <c r="I170" s="11">
        <f>IF(AND(G170&lt;&gt;"",H170&lt;&gt;""),G170*H170,"")</f>
        <v/>
      </c>
      <c r="J170" s="12">
        <f>IF(I170="","",IF(I170&lt;=10,"Niedrig",IF(I170&lt;=18,"Mittel","Hoch")))</f>
        <v/>
      </c>
      <c r="K170" s="11" t="n"/>
      <c r="L170" s="11" t="n"/>
      <c r="M170" s="11">
        <f>IF(AND(K170&lt;&gt;"",L170&lt;&gt;""),K170*L170,"")</f>
        <v/>
      </c>
      <c r="N170" s="12">
        <f>IF(M170="","",IF(M170&lt;=10,"Niedrig",IF(M170&lt;=18,"Mittel","Hoch")))</f>
        <v/>
      </c>
      <c r="O170" s="10" t="n"/>
      <c r="P170" s="10" t="n"/>
      <c r="Q170" s="10" t="n"/>
      <c r="R170" s="58" t="n"/>
      <c r="S170" s="12" t="n"/>
      <c r="T170" s="10" t="n"/>
      <c r="U170" s="12" t="n"/>
      <c r="V170" s="10" t="n"/>
      <c r="W170" s="58">
        <f>IF(A170&lt;&gt;"",TODAY()+365,"")</f>
        <v/>
      </c>
      <c r="X170" s="10" t="n"/>
    </row>
    <row r="171">
      <c r="A171" s="9" t="n"/>
      <c r="B171" s="10" t="n"/>
      <c r="C171" s="10" t="n"/>
      <c r="D171" s="10" t="n"/>
      <c r="E171" s="10" t="n"/>
      <c r="F171" s="10" t="n"/>
      <c r="G171" s="11" t="n"/>
      <c r="H171" s="11" t="n"/>
      <c r="I171" s="11">
        <f>IF(AND(G171&lt;&gt;"",H171&lt;&gt;""),G171*H171,"")</f>
        <v/>
      </c>
      <c r="J171" s="12">
        <f>IF(I171="","",IF(I171&lt;=10,"Niedrig",IF(I171&lt;=18,"Mittel","Hoch")))</f>
        <v/>
      </c>
      <c r="K171" s="11" t="n"/>
      <c r="L171" s="11" t="n"/>
      <c r="M171" s="11">
        <f>IF(AND(K171&lt;&gt;"",L171&lt;&gt;""),K171*L171,"")</f>
        <v/>
      </c>
      <c r="N171" s="12">
        <f>IF(M171="","",IF(M171&lt;=10,"Niedrig",IF(M171&lt;=18,"Mittel","Hoch")))</f>
        <v/>
      </c>
      <c r="O171" s="10" t="n"/>
      <c r="P171" s="10" t="n"/>
      <c r="Q171" s="10" t="n"/>
      <c r="R171" s="58" t="n"/>
      <c r="S171" s="12" t="n"/>
      <c r="T171" s="10" t="n"/>
      <c r="U171" s="12" t="n"/>
      <c r="V171" s="10" t="n"/>
      <c r="W171" s="58">
        <f>IF(A171&lt;&gt;"",TODAY()+365,"")</f>
        <v/>
      </c>
      <c r="X171" s="10" t="n"/>
    </row>
    <row r="172">
      <c r="A172" s="9" t="n"/>
      <c r="B172" s="10" t="n"/>
      <c r="C172" s="10" t="n"/>
      <c r="D172" s="10" t="n"/>
      <c r="E172" s="10" t="n"/>
      <c r="F172" s="10" t="n"/>
      <c r="G172" s="11" t="n"/>
      <c r="H172" s="11" t="n"/>
      <c r="I172" s="11">
        <f>IF(AND(G172&lt;&gt;"",H172&lt;&gt;""),G172*H172,"")</f>
        <v/>
      </c>
      <c r="J172" s="12">
        <f>IF(I172="","",IF(I172&lt;=10,"Niedrig",IF(I172&lt;=18,"Mittel","Hoch")))</f>
        <v/>
      </c>
      <c r="K172" s="11" t="n"/>
      <c r="L172" s="11" t="n"/>
      <c r="M172" s="11">
        <f>IF(AND(K172&lt;&gt;"",L172&lt;&gt;""),K172*L172,"")</f>
        <v/>
      </c>
      <c r="N172" s="12">
        <f>IF(M172="","",IF(M172&lt;=10,"Niedrig",IF(M172&lt;=18,"Mittel","Hoch")))</f>
        <v/>
      </c>
      <c r="O172" s="10" t="n"/>
      <c r="P172" s="10" t="n"/>
      <c r="Q172" s="10" t="n"/>
      <c r="R172" s="58" t="n"/>
      <c r="S172" s="12" t="n"/>
      <c r="T172" s="10" t="n"/>
      <c r="U172" s="12" t="n"/>
      <c r="V172" s="10" t="n"/>
      <c r="W172" s="58">
        <f>IF(A172&lt;&gt;"",TODAY()+365,"")</f>
        <v/>
      </c>
      <c r="X172" s="10" t="n"/>
    </row>
    <row r="173">
      <c r="A173" s="9" t="n"/>
      <c r="B173" s="10" t="n"/>
      <c r="C173" s="10" t="n"/>
      <c r="D173" s="10" t="n"/>
      <c r="E173" s="10" t="n"/>
      <c r="F173" s="10" t="n"/>
      <c r="G173" s="11" t="n"/>
      <c r="H173" s="11" t="n"/>
      <c r="I173" s="11">
        <f>IF(AND(G173&lt;&gt;"",H173&lt;&gt;""),G173*H173,"")</f>
        <v/>
      </c>
      <c r="J173" s="12">
        <f>IF(I173="","",IF(I173&lt;=10,"Niedrig",IF(I173&lt;=18,"Mittel","Hoch")))</f>
        <v/>
      </c>
      <c r="K173" s="11" t="n"/>
      <c r="L173" s="11" t="n"/>
      <c r="M173" s="11">
        <f>IF(AND(K173&lt;&gt;"",L173&lt;&gt;""),K173*L173,"")</f>
        <v/>
      </c>
      <c r="N173" s="12">
        <f>IF(M173="","",IF(M173&lt;=10,"Niedrig",IF(M173&lt;=18,"Mittel","Hoch")))</f>
        <v/>
      </c>
      <c r="O173" s="10" t="n"/>
      <c r="P173" s="10" t="n"/>
      <c r="Q173" s="10" t="n"/>
      <c r="R173" s="58" t="n"/>
      <c r="S173" s="12" t="n"/>
      <c r="T173" s="10" t="n"/>
      <c r="U173" s="12" t="n"/>
      <c r="V173" s="10" t="n"/>
      <c r="W173" s="58">
        <f>IF(A173&lt;&gt;"",TODAY()+365,"")</f>
        <v/>
      </c>
      <c r="X173" s="10" t="n"/>
    </row>
    <row r="174">
      <c r="A174" s="9" t="n"/>
      <c r="B174" s="10" t="n"/>
      <c r="C174" s="10" t="n"/>
      <c r="D174" s="10" t="n"/>
      <c r="E174" s="10" t="n"/>
      <c r="F174" s="10" t="n"/>
      <c r="G174" s="11" t="n"/>
      <c r="H174" s="11" t="n"/>
      <c r="I174" s="11">
        <f>IF(AND(G174&lt;&gt;"",H174&lt;&gt;""),G174*H174,"")</f>
        <v/>
      </c>
      <c r="J174" s="12">
        <f>IF(I174="","",IF(I174&lt;=10,"Niedrig",IF(I174&lt;=18,"Mittel","Hoch")))</f>
        <v/>
      </c>
      <c r="K174" s="11" t="n"/>
      <c r="L174" s="11" t="n"/>
      <c r="M174" s="11">
        <f>IF(AND(K174&lt;&gt;"",L174&lt;&gt;""),K174*L174,"")</f>
        <v/>
      </c>
      <c r="N174" s="12">
        <f>IF(M174="","",IF(M174&lt;=10,"Niedrig",IF(M174&lt;=18,"Mittel","Hoch")))</f>
        <v/>
      </c>
      <c r="O174" s="10" t="n"/>
      <c r="P174" s="10" t="n"/>
      <c r="Q174" s="10" t="n"/>
      <c r="R174" s="58" t="n"/>
      <c r="S174" s="12" t="n"/>
      <c r="T174" s="10" t="n"/>
      <c r="U174" s="12" t="n"/>
      <c r="V174" s="10" t="n"/>
      <c r="W174" s="58">
        <f>IF(A174&lt;&gt;"",TODAY()+365,"")</f>
        <v/>
      </c>
      <c r="X174" s="10" t="n"/>
    </row>
    <row r="175">
      <c r="A175" s="9" t="n"/>
      <c r="B175" s="10" t="n"/>
      <c r="C175" s="10" t="n"/>
      <c r="D175" s="10" t="n"/>
      <c r="E175" s="10" t="n"/>
      <c r="F175" s="10" t="n"/>
      <c r="G175" s="11" t="n"/>
      <c r="H175" s="11" t="n"/>
      <c r="I175" s="11">
        <f>IF(AND(G175&lt;&gt;"",H175&lt;&gt;""),G175*H175,"")</f>
        <v/>
      </c>
      <c r="J175" s="12">
        <f>IF(I175="","",IF(I175&lt;=10,"Niedrig",IF(I175&lt;=18,"Mittel","Hoch")))</f>
        <v/>
      </c>
      <c r="K175" s="11" t="n"/>
      <c r="L175" s="11" t="n"/>
      <c r="M175" s="11">
        <f>IF(AND(K175&lt;&gt;"",L175&lt;&gt;""),K175*L175,"")</f>
        <v/>
      </c>
      <c r="N175" s="12">
        <f>IF(M175="","",IF(M175&lt;=10,"Niedrig",IF(M175&lt;=18,"Mittel","Hoch")))</f>
        <v/>
      </c>
      <c r="O175" s="10" t="n"/>
      <c r="P175" s="10" t="n"/>
      <c r="Q175" s="10" t="n"/>
      <c r="R175" s="58" t="n"/>
      <c r="S175" s="12" t="n"/>
      <c r="T175" s="10" t="n"/>
      <c r="U175" s="12" t="n"/>
      <c r="V175" s="10" t="n"/>
      <c r="W175" s="58">
        <f>IF(A175&lt;&gt;"",TODAY()+365,"")</f>
        <v/>
      </c>
      <c r="X175" s="10" t="n"/>
    </row>
    <row r="176">
      <c r="A176" s="9" t="n"/>
      <c r="B176" s="10" t="n"/>
      <c r="C176" s="10" t="n"/>
      <c r="D176" s="10" t="n"/>
      <c r="E176" s="10" t="n"/>
      <c r="F176" s="10" t="n"/>
      <c r="G176" s="11" t="n"/>
      <c r="H176" s="11" t="n"/>
      <c r="I176" s="11">
        <f>IF(AND(G176&lt;&gt;"",H176&lt;&gt;""),G176*H176,"")</f>
        <v/>
      </c>
      <c r="J176" s="12">
        <f>IF(I176="","",IF(I176&lt;=10,"Niedrig",IF(I176&lt;=18,"Mittel","Hoch")))</f>
        <v/>
      </c>
      <c r="K176" s="11" t="n"/>
      <c r="L176" s="11" t="n"/>
      <c r="M176" s="11">
        <f>IF(AND(K176&lt;&gt;"",L176&lt;&gt;""),K176*L176,"")</f>
        <v/>
      </c>
      <c r="N176" s="12">
        <f>IF(M176="","",IF(M176&lt;=10,"Niedrig",IF(M176&lt;=18,"Mittel","Hoch")))</f>
        <v/>
      </c>
      <c r="O176" s="10" t="n"/>
      <c r="P176" s="10" t="n"/>
      <c r="Q176" s="10" t="n"/>
      <c r="R176" s="58" t="n"/>
      <c r="S176" s="12" t="n"/>
      <c r="T176" s="10" t="n"/>
      <c r="U176" s="12" t="n"/>
      <c r="V176" s="10" t="n"/>
      <c r="W176" s="58">
        <f>IF(A176&lt;&gt;"",TODAY()+365,"")</f>
        <v/>
      </c>
      <c r="X176" s="10" t="n"/>
    </row>
    <row r="177">
      <c r="A177" s="9" t="n"/>
      <c r="B177" s="10" t="n"/>
      <c r="C177" s="10" t="n"/>
      <c r="D177" s="10" t="n"/>
      <c r="E177" s="10" t="n"/>
      <c r="F177" s="10" t="n"/>
      <c r="G177" s="11" t="n"/>
      <c r="H177" s="11" t="n"/>
      <c r="I177" s="11">
        <f>IF(AND(G177&lt;&gt;"",H177&lt;&gt;""),G177*H177,"")</f>
        <v/>
      </c>
      <c r="J177" s="12">
        <f>IF(I177="","",IF(I177&lt;=10,"Niedrig",IF(I177&lt;=18,"Mittel","Hoch")))</f>
        <v/>
      </c>
      <c r="K177" s="11" t="n"/>
      <c r="L177" s="11" t="n"/>
      <c r="M177" s="11">
        <f>IF(AND(K177&lt;&gt;"",L177&lt;&gt;""),K177*L177,"")</f>
        <v/>
      </c>
      <c r="N177" s="12">
        <f>IF(M177="","",IF(M177&lt;=10,"Niedrig",IF(M177&lt;=18,"Mittel","Hoch")))</f>
        <v/>
      </c>
      <c r="O177" s="10" t="n"/>
      <c r="P177" s="10" t="n"/>
      <c r="Q177" s="10" t="n"/>
      <c r="R177" s="58" t="n"/>
      <c r="S177" s="12" t="n"/>
      <c r="T177" s="10" t="n"/>
      <c r="U177" s="12" t="n"/>
      <c r="V177" s="10" t="n"/>
      <c r="W177" s="58">
        <f>IF(A177&lt;&gt;"",TODAY()+365,"")</f>
        <v/>
      </c>
      <c r="X177" s="10" t="n"/>
    </row>
    <row r="178">
      <c r="A178" s="9" t="n"/>
      <c r="B178" s="10" t="n"/>
      <c r="C178" s="10" t="n"/>
      <c r="D178" s="10" t="n"/>
      <c r="E178" s="10" t="n"/>
      <c r="F178" s="10" t="n"/>
      <c r="G178" s="11" t="n"/>
      <c r="H178" s="11" t="n"/>
      <c r="I178" s="11">
        <f>IF(AND(G178&lt;&gt;"",H178&lt;&gt;""),G178*H178,"")</f>
        <v/>
      </c>
      <c r="J178" s="12">
        <f>IF(I178="","",IF(I178&lt;=10,"Niedrig",IF(I178&lt;=18,"Mittel","Hoch")))</f>
        <v/>
      </c>
      <c r="K178" s="11" t="n"/>
      <c r="L178" s="11" t="n"/>
      <c r="M178" s="11">
        <f>IF(AND(K178&lt;&gt;"",L178&lt;&gt;""),K178*L178,"")</f>
        <v/>
      </c>
      <c r="N178" s="12">
        <f>IF(M178="","",IF(M178&lt;=10,"Niedrig",IF(M178&lt;=18,"Mittel","Hoch")))</f>
        <v/>
      </c>
      <c r="O178" s="10" t="n"/>
      <c r="P178" s="10" t="n"/>
      <c r="Q178" s="10" t="n"/>
      <c r="R178" s="58" t="n"/>
      <c r="S178" s="12" t="n"/>
      <c r="T178" s="10" t="n"/>
      <c r="U178" s="12" t="n"/>
      <c r="V178" s="10" t="n"/>
      <c r="W178" s="58">
        <f>IF(A178&lt;&gt;"",TODAY()+365,"")</f>
        <v/>
      </c>
      <c r="X178" s="10" t="n"/>
    </row>
    <row r="179">
      <c r="A179" s="9" t="n"/>
      <c r="B179" s="10" t="n"/>
      <c r="C179" s="10" t="n"/>
      <c r="D179" s="10" t="n"/>
      <c r="E179" s="10" t="n"/>
      <c r="F179" s="10" t="n"/>
      <c r="G179" s="11" t="n"/>
      <c r="H179" s="11" t="n"/>
      <c r="I179" s="11">
        <f>IF(AND(G179&lt;&gt;"",H179&lt;&gt;""),G179*H179,"")</f>
        <v/>
      </c>
      <c r="J179" s="12">
        <f>IF(I179="","",IF(I179&lt;=10,"Niedrig",IF(I179&lt;=18,"Mittel","Hoch")))</f>
        <v/>
      </c>
      <c r="K179" s="11" t="n"/>
      <c r="L179" s="11" t="n"/>
      <c r="M179" s="11">
        <f>IF(AND(K179&lt;&gt;"",L179&lt;&gt;""),K179*L179,"")</f>
        <v/>
      </c>
      <c r="N179" s="12">
        <f>IF(M179="","",IF(M179&lt;=10,"Niedrig",IF(M179&lt;=18,"Mittel","Hoch")))</f>
        <v/>
      </c>
      <c r="O179" s="10" t="n"/>
      <c r="P179" s="10" t="n"/>
      <c r="Q179" s="10" t="n"/>
      <c r="R179" s="58" t="n"/>
      <c r="S179" s="12" t="n"/>
      <c r="T179" s="10" t="n"/>
      <c r="U179" s="12" t="n"/>
      <c r="V179" s="10" t="n"/>
      <c r="W179" s="58">
        <f>IF(A179&lt;&gt;"",TODAY()+365,"")</f>
        <v/>
      </c>
      <c r="X179" s="10" t="n"/>
    </row>
    <row r="180">
      <c r="A180" s="9" t="n"/>
      <c r="B180" s="10" t="n"/>
      <c r="C180" s="10" t="n"/>
      <c r="D180" s="10" t="n"/>
      <c r="E180" s="10" t="n"/>
      <c r="F180" s="10" t="n"/>
      <c r="G180" s="11" t="n"/>
      <c r="H180" s="11" t="n"/>
      <c r="I180" s="11">
        <f>IF(AND(G180&lt;&gt;"",H180&lt;&gt;""),G180*H180,"")</f>
        <v/>
      </c>
      <c r="J180" s="12">
        <f>IF(I180="","",IF(I180&lt;=10,"Niedrig",IF(I180&lt;=18,"Mittel","Hoch")))</f>
        <v/>
      </c>
      <c r="K180" s="11" t="n"/>
      <c r="L180" s="11" t="n"/>
      <c r="M180" s="11">
        <f>IF(AND(K180&lt;&gt;"",L180&lt;&gt;""),K180*L180,"")</f>
        <v/>
      </c>
      <c r="N180" s="12">
        <f>IF(M180="","",IF(M180&lt;=10,"Niedrig",IF(M180&lt;=18,"Mittel","Hoch")))</f>
        <v/>
      </c>
      <c r="O180" s="10" t="n"/>
      <c r="P180" s="10" t="n"/>
      <c r="Q180" s="10" t="n"/>
      <c r="R180" s="58" t="n"/>
      <c r="S180" s="12" t="n"/>
      <c r="T180" s="10" t="n"/>
      <c r="U180" s="12" t="n"/>
      <c r="V180" s="10" t="n"/>
      <c r="W180" s="58">
        <f>IF(A180&lt;&gt;"",TODAY()+365,"")</f>
        <v/>
      </c>
      <c r="X180" s="10" t="n"/>
    </row>
    <row r="181">
      <c r="A181" s="9" t="n"/>
      <c r="B181" s="10" t="n"/>
      <c r="C181" s="10" t="n"/>
      <c r="D181" s="10" t="n"/>
      <c r="E181" s="10" t="n"/>
      <c r="F181" s="10" t="n"/>
      <c r="G181" s="11" t="n"/>
      <c r="H181" s="11" t="n"/>
      <c r="I181" s="11">
        <f>IF(AND(G181&lt;&gt;"",H181&lt;&gt;""),G181*H181,"")</f>
        <v/>
      </c>
      <c r="J181" s="12">
        <f>IF(I181="","",IF(I181&lt;=10,"Niedrig",IF(I181&lt;=18,"Mittel","Hoch")))</f>
        <v/>
      </c>
      <c r="K181" s="11" t="n"/>
      <c r="L181" s="11" t="n"/>
      <c r="M181" s="11">
        <f>IF(AND(K181&lt;&gt;"",L181&lt;&gt;""),K181*L181,"")</f>
        <v/>
      </c>
      <c r="N181" s="12">
        <f>IF(M181="","",IF(M181&lt;=10,"Niedrig",IF(M181&lt;=18,"Mittel","Hoch")))</f>
        <v/>
      </c>
      <c r="O181" s="10" t="n"/>
      <c r="P181" s="10" t="n"/>
      <c r="Q181" s="10" t="n"/>
      <c r="R181" s="58" t="n"/>
      <c r="S181" s="12" t="n"/>
      <c r="T181" s="10" t="n"/>
      <c r="U181" s="12" t="n"/>
      <c r="V181" s="10" t="n"/>
      <c r="W181" s="58">
        <f>IF(A181&lt;&gt;"",TODAY()+365,"")</f>
        <v/>
      </c>
      <c r="X181" s="10" t="n"/>
    </row>
    <row r="182">
      <c r="A182" s="9" t="n"/>
      <c r="B182" s="10" t="n"/>
      <c r="C182" s="10" t="n"/>
      <c r="D182" s="10" t="n"/>
      <c r="E182" s="10" t="n"/>
      <c r="F182" s="10" t="n"/>
      <c r="G182" s="11" t="n"/>
      <c r="H182" s="11" t="n"/>
      <c r="I182" s="11">
        <f>IF(AND(G182&lt;&gt;"",H182&lt;&gt;""),G182*H182,"")</f>
        <v/>
      </c>
      <c r="J182" s="12">
        <f>IF(I182="","",IF(I182&lt;=10,"Niedrig",IF(I182&lt;=18,"Mittel","Hoch")))</f>
        <v/>
      </c>
      <c r="K182" s="11" t="n"/>
      <c r="L182" s="11" t="n"/>
      <c r="M182" s="11">
        <f>IF(AND(K182&lt;&gt;"",L182&lt;&gt;""),K182*L182,"")</f>
        <v/>
      </c>
      <c r="N182" s="12">
        <f>IF(M182="","",IF(M182&lt;=10,"Niedrig",IF(M182&lt;=18,"Mittel","Hoch")))</f>
        <v/>
      </c>
      <c r="O182" s="10" t="n"/>
      <c r="P182" s="10" t="n"/>
      <c r="Q182" s="10" t="n"/>
      <c r="R182" s="58" t="n"/>
      <c r="S182" s="12" t="n"/>
      <c r="T182" s="10" t="n"/>
      <c r="U182" s="12" t="n"/>
      <c r="V182" s="10" t="n"/>
      <c r="W182" s="58">
        <f>IF(A182&lt;&gt;"",TODAY()+365,"")</f>
        <v/>
      </c>
      <c r="X182" s="10" t="n"/>
    </row>
    <row r="183">
      <c r="A183" s="9" t="n"/>
      <c r="B183" s="10" t="n"/>
      <c r="C183" s="10" t="n"/>
      <c r="D183" s="10" t="n"/>
      <c r="E183" s="10" t="n"/>
      <c r="F183" s="10" t="n"/>
      <c r="G183" s="11" t="n"/>
      <c r="H183" s="11" t="n"/>
      <c r="I183" s="11">
        <f>IF(AND(G183&lt;&gt;"",H183&lt;&gt;""),G183*H183,"")</f>
        <v/>
      </c>
      <c r="J183" s="12">
        <f>IF(I183="","",IF(I183&lt;=10,"Niedrig",IF(I183&lt;=18,"Mittel","Hoch")))</f>
        <v/>
      </c>
      <c r="K183" s="11" t="n"/>
      <c r="L183" s="11" t="n"/>
      <c r="M183" s="11">
        <f>IF(AND(K183&lt;&gt;"",L183&lt;&gt;""),K183*L183,"")</f>
        <v/>
      </c>
      <c r="N183" s="12">
        <f>IF(M183="","",IF(M183&lt;=10,"Niedrig",IF(M183&lt;=18,"Mittel","Hoch")))</f>
        <v/>
      </c>
      <c r="O183" s="10" t="n"/>
      <c r="P183" s="10" t="n"/>
      <c r="Q183" s="10" t="n"/>
      <c r="R183" s="58" t="n"/>
      <c r="S183" s="12" t="n"/>
      <c r="T183" s="10" t="n"/>
      <c r="U183" s="12" t="n"/>
      <c r="V183" s="10" t="n"/>
      <c r="W183" s="58">
        <f>IF(A183&lt;&gt;"",TODAY()+365,"")</f>
        <v/>
      </c>
      <c r="X183" s="10" t="n"/>
    </row>
    <row r="184">
      <c r="A184" s="9" t="n"/>
      <c r="B184" s="10" t="n"/>
      <c r="C184" s="10" t="n"/>
      <c r="D184" s="10" t="n"/>
      <c r="E184" s="10" t="n"/>
      <c r="F184" s="10" t="n"/>
      <c r="G184" s="11" t="n"/>
      <c r="H184" s="11" t="n"/>
      <c r="I184" s="11">
        <f>IF(AND(G184&lt;&gt;"",H184&lt;&gt;""),G184*H184,"")</f>
        <v/>
      </c>
      <c r="J184" s="12">
        <f>IF(I184="","",IF(I184&lt;=10,"Niedrig",IF(I184&lt;=18,"Mittel","Hoch")))</f>
        <v/>
      </c>
      <c r="K184" s="11" t="n"/>
      <c r="L184" s="11" t="n"/>
      <c r="M184" s="11">
        <f>IF(AND(K184&lt;&gt;"",L184&lt;&gt;""),K184*L184,"")</f>
        <v/>
      </c>
      <c r="N184" s="12">
        <f>IF(M184="","",IF(M184&lt;=10,"Niedrig",IF(M184&lt;=18,"Mittel","Hoch")))</f>
        <v/>
      </c>
      <c r="O184" s="10" t="n"/>
      <c r="P184" s="10" t="n"/>
      <c r="Q184" s="10" t="n"/>
      <c r="R184" s="58" t="n"/>
      <c r="S184" s="12" t="n"/>
      <c r="T184" s="10" t="n"/>
      <c r="U184" s="12" t="n"/>
      <c r="V184" s="10" t="n"/>
      <c r="W184" s="58">
        <f>IF(A184&lt;&gt;"",TODAY()+365,"")</f>
        <v/>
      </c>
      <c r="X184" s="10" t="n"/>
    </row>
    <row r="185">
      <c r="A185" s="9" t="n"/>
      <c r="B185" s="10" t="n"/>
      <c r="C185" s="10" t="n"/>
      <c r="D185" s="10" t="n"/>
      <c r="E185" s="10" t="n"/>
      <c r="F185" s="10" t="n"/>
      <c r="G185" s="11" t="n"/>
      <c r="H185" s="11" t="n"/>
      <c r="I185" s="11">
        <f>IF(AND(G185&lt;&gt;"",H185&lt;&gt;""),G185*H185,"")</f>
        <v/>
      </c>
      <c r="J185" s="12">
        <f>IF(I185="","",IF(I185&lt;=10,"Niedrig",IF(I185&lt;=18,"Mittel","Hoch")))</f>
        <v/>
      </c>
      <c r="K185" s="11" t="n"/>
      <c r="L185" s="11" t="n"/>
      <c r="M185" s="11">
        <f>IF(AND(K185&lt;&gt;"",L185&lt;&gt;""),K185*L185,"")</f>
        <v/>
      </c>
      <c r="N185" s="12">
        <f>IF(M185="","",IF(M185&lt;=10,"Niedrig",IF(M185&lt;=18,"Mittel","Hoch")))</f>
        <v/>
      </c>
      <c r="O185" s="10" t="n"/>
      <c r="P185" s="10" t="n"/>
      <c r="Q185" s="10" t="n"/>
      <c r="R185" s="58" t="n"/>
      <c r="S185" s="12" t="n"/>
      <c r="T185" s="10" t="n"/>
      <c r="U185" s="12" t="n"/>
      <c r="V185" s="10" t="n"/>
      <c r="W185" s="58">
        <f>IF(A185&lt;&gt;"",TODAY()+365,"")</f>
        <v/>
      </c>
      <c r="X185" s="10" t="n"/>
    </row>
    <row r="186">
      <c r="A186" s="9" t="n"/>
      <c r="B186" s="10" t="n"/>
      <c r="C186" s="10" t="n"/>
      <c r="D186" s="10" t="n"/>
      <c r="E186" s="10" t="n"/>
      <c r="F186" s="10" t="n"/>
      <c r="G186" s="11" t="n"/>
      <c r="H186" s="11" t="n"/>
      <c r="I186" s="11">
        <f>IF(AND(G186&lt;&gt;"",H186&lt;&gt;""),G186*H186,"")</f>
        <v/>
      </c>
      <c r="J186" s="12">
        <f>IF(I186="","",IF(I186&lt;=10,"Niedrig",IF(I186&lt;=18,"Mittel","Hoch")))</f>
        <v/>
      </c>
      <c r="K186" s="11" t="n"/>
      <c r="L186" s="11" t="n"/>
      <c r="M186" s="11">
        <f>IF(AND(K186&lt;&gt;"",L186&lt;&gt;""),K186*L186,"")</f>
        <v/>
      </c>
      <c r="N186" s="12">
        <f>IF(M186="","",IF(M186&lt;=10,"Niedrig",IF(M186&lt;=18,"Mittel","Hoch")))</f>
        <v/>
      </c>
      <c r="O186" s="10" t="n"/>
      <c r="P186" s="10" t="n"/>
      <c r="Q186" s="10" t="n"/>
      <c r="R186" s="58" t="n"/>
      <c r="S186" s="12" t="n"/>
      <c r="T186" s="10" t="n"/>
      <c r="U186" s="12" t="n"/>
      <c r="V186" s="10" t="n"/>
      <c r="W186" s="58">
        <f>IF(A186&lt;&gt;"",TODAY()+365,"")</f>
        <v/>
      </c>
      <c r="X186" s="10" t="n"/>
    </row>
    <row r="187">
      <c r="A187" s="9" t="n"/>
      <c r="B187" s="10" t="n"/>
      <c r="C187" s="10" t="n"/>
      <c r="D187" s="10" t="n"/>
      <c r="E187" s="10" t="n"/>
      <c r="F187" s="10" t="n"/>
      <c r="G187" s="11" t="n"/>
      <c r="H187" s="11" t="n"/>
      <c r="I187" s="11">
        <f>IF(AND(G187&lt;&gt;"",H187&lt;&gt;""),G187*H187,"")</f>
        <v/>
      </c>
      <c r="J187" s="12">
        <f>IF(I187="","",IF(I187&lt;=10,"Niedrig",IF(I187&lt;=18,"Mittel","Hoch")))</f>
        <v/>
      </c>
      <c r="K187" s="11" t="n"/>
      <c r="L187" s="11" t="n"/>
      <c r="M187" s="11">
        <f>IF(AND(K187&lt;&gt;"",L187&lt;&gt;""),K187*L187,"")</f>
        <v/>
      </c>
      <c r="N187" s="12">
        <f>IF(M187="","",IF(M187&lt;=10,"Niedrig",IF(M187&lt;=18,"Mittel","Hoch")))</f>
        <v/>
      </c>
      <c r="O187" s="10" t="n"/>
      <c r="P187" s="10" t="n"/>
      <c r="Q187" s="10" t="n"/>
      <c r="R187" s="58" t="n"/>
      <c r="S187" s="12" t="n"/>
      <c r="T187" s="10" t="n"/>
      <c r="U187" s="12" t="n"/>
      <c r="V187" s="10" t="n"/>
      <c r="W187" s="58">
        <f>IF(A187&lt;&gt;"",TODAY()+365,"")</f>
        <v/>
      </c>
      <c r="X187" s="10" t="n"/>
    </row>
    <row r="188">
      <c r="A188" s="9" t="n"/>
      <c r="B188" s="10" t="n"/>
      <c r="C188" s="10" t="n"/>
      <c r="D188" s="10" t="n"/>
      <c r="E188" s="10" t="n"/>
      <c r="F188" s="10" t="n"/>
      <c r="G188" s="11" t="n"/>
      <c r="H188" s="11" t="n"/>
      <c r="I188" s="11">
        <f>IF(AND(G188&lt;&gt;"",H188&lt;&gt;""),G188*H188,"")</f>
        <v/>
      </c>
      <c r="J188" s="12">
        <f>IF(I188="","",IF(I188&lt;=10,"Niedrig",IF(I188&lt;=18,"Mittel","Hoch")))</f>
        <v/>
      </c>
      <c r="K188" s="11" t="n"/>
      <c r="L188" s="11" t="n"/>
      <c r="M188" s="11">
        <f>IF(AND(K188&lt;&gt;"",L188&lt;&gt;""),K188*L188,"")</f>
        <v/>
      </c>
      <c r="N188" s="12">
        <f>IF(M188="","",IF(M188&lt;=10,"Niedrig",IF(M188&lt;=18,"Mittel","Hoch")))</f>
        <v/>
      </c>
      <c r="O188" s="10" t="n"/>
      <c r="P188" s="10" t="n"/>
      <c r="Q188" s="10" t="n"/>
      <c r="R188" s="58" t="n"/>
      <c r="S188" s="12" t="n"/>
      <c r="T188" s="10" t="n"/>
      <c r="U188" s="12" t="n"/>
      <c r="V188" s="10" t="n"/>
      <c r="W188" s="58">
        <f>IF(A188&lt;&gt;"",TODAY()+365,"")</f>
        <v/>
      </c>
      <c r="X188" s="10" t="n"/>
    </row>
    <row r="189">
      <c r="A189" s="9" t="n"/>
      <c r="B189" s="10" t="n"/>
      <c r="C189" s="10" t="n"/>
      <c r="D189" s="10" t="n"/>
      <c r="E189" s="10" t="n"/>
      <c r="F189" s="10" t="n"/>
      <c r="G189" s="11" t="n"/>
      <c r="H189" s="11" t="n"/>
      <c r="I189" s="11">
        <f>IF(AND(G189&lt;&gt;"",H189&lt;&gt;""),G189*H189,"")</f>
        <v/>
      </c>
      <c r="J189" s="12">
        <f>IF(I189="","",IF(I189&lt;=10,"Niedrig",IF(I189&lt;=18,"Mittel","Hoch")))</f>
        <v/>
      </c>
      <c r="K189" s="11" t="n"/>
      <c r="L189" s="11" t="n"/>
      <c r="M189" s="11">
        <f>IF(AND(K189&lt;&gt;"",L189&lt;&gt;""),K189*L189,"")</f>
        <v/>
      </c>
      <c r="N189" s="12">
        <f>IF(M189="","",IF(M189&lt;=10,"Niedrig",IF(M189&lt;=18,"Mittel","Hoch")))</f>
        <v/>
      </c>
      <c r="O189" s="10" t="n"/>
      <c r="P189" s="10" t="n"/>
      <c r="Q189" s="10" t="n"/>
      <c r="R189" s="58" t="n"/>
      <c r="S189" s="12" t="n"/>
      <c r="T189" s="10" t="n"/>
      <c r="U189" s="12" t="n"/>
      <c r="V189" s="10" t="n"/>
      <c r="W189" s="58">
        <f>IF(A189&lt;&gt;"",TODAY()+365,"")</f>
        <v/>
      </c>
      <c r="X189" s="10" t="n"/>
    </row>
    <row r="190">
      <c r="A190" s="9" t="n"/>
      <c r="B190" s="10" t="n"/>
      <c r="C190" s="10" t="n"/>
      <c r="D190" s="10" t="n"/>
      <c r="E190" s="10" t="n"/>
      <c r="F190" s="10" t="n"/>
      <c r="G190" s="11" t="n"/>
      <c r="H190" s="11" t="n"/>
      <c r="I190" s="11">
        <f>IF(AND(G190&lt;&gt;"",H190&lt;&gt;""),G190*H190,"")</f>
        <v/>
      </c>
      <c r="J190" s="12">
        <f>IF(I190="","",IF(I190&lt;=10,"Niedrig",IF(I190&lt;=18,"Mittel","Hoch")))</f>
        <v/>
      </c>
      <c r="K190" s="11" t="n"/>
      <c r="L190" s="11" t="n"/>
      <c r="M190" s="11">
        <f>IF(AND(K190&lt;&gt;"",L190&lt;&gt;""),K190*L190,"")</f>
        <v/>
      </c>
      <c r="N190" s="12">
        <f>IF(M190="","",IF(M190&lt;=10,"Niedrig",IF(M190&lt;=18,"Mittel","Hoch")))</f>
        <v/>
      </c>
      <c r="O190" s="10" t="n"/>
      <c r="P190" s="10" t="n"/>
      <c r="Q190" s="10" t="n"/>
      <c r="R190" s="58" t="n"/>
      <c r="S190" s="12" t="n"/>
      <c r="T190" s="10" t="n"/>
      <c r="U190" s="12" t="n"/>
      <c r="V190" s="10" t="n"/>
      <c r="W190" s="58">
        <f>IF(A190&lt;&gt;"",TODAY()+365,"")</f>
        <v/>
      </c>
      <c r="X190" s="10" t="n"/>
    </row>
    <row r="191">
      <c r="A191" s="9" t="n"/>
      <c r="B191" s="10" t="n"/>
      <c r="C191" s="10" t="n"/>
      <c r="D191" s="10" t="n"/>
      <c r="E191" s="10" t="n"/>
      <c r="F191" s="10" t="n"/>
      <c r="G191" s="11" t="n"/>
      <c r="H191" s="11" t="n"/>
      <c r="I191" s="11">
        <f>IF(AND(G191&lt;&gt;"",H191&lt;&gt;""),G191*H191,"")</f>
        <v/>
      </c>
      <c r="J191" s="12">
        <f>IF(I191="","",IF(I191&lt;=10,"Niedrig",IF(I191&lt;=18,"Mittel","Hoch")))</f>
        <v/>
      </c>
      <c r="K191" s="11" t="n"/>
      <c r="L191" s="11" t="n"/>
      <c r="M191" s="11">
        <f>IF(AND(K191&lt;&gt;"",L191&lt;&gt;""),K191*L191,"")</f>
        <v/>
      </c>
      <c r="N191" s="12">
        <f>IF(M191="","",IF(M191&lt;=10,"Niedrig",IF(M191&lt;=18,"Mittel","Hoch")))</f>
        <v/>
      </c>
      <c r="O191" s="10" t="n"/>
      <c r="P191" s="10" t="n"/>
      <c r="Q191" s="10" t="n"/>
      <c r="R191" s="58" t="n"/>
      <c r="S191" s="12" t="n"/>
      <c r="T191" s="10" t="n"/>
      <c r="U191" s="12" t="n"/>
      <c r="V191" s="10" t="n"/>
      <c r="W191" s="58">
        <f>IF(A191&lt;&gt;"",TODAY()+365,"")</f>
        <v/>
      </c>
      <c r="X191" s="10" t="n"/>
    </row>
    <row r="192">
      <c r="A192" s="9" t="n"/>
      <c r="B192" s="10" t="n"/>
      <c r="C192" s="10" t="n"/>
      <c r="D192" s="10" t="n"/>
      <c r="E192" s="10" t="n"/>
      <c r="F192" s="10" t="n"/>
      <c r="G192" s="11" t="n"/>
      <c r="H192" s="11" t="n"/>
      <c r="I192" s="11">
        <f>IF(AND(G192&lt;&gt;"",H192&lt;&gt;""),G192*H192,"")</f>
        <v/>
      </c>
      <c r="J192" s="12">
        <f>IF(I192="","",IF(I192&lt;=10,"Niedrig",IF(I192&lt;=18,"Mittel","Hoch")))</f>
        <v/>
      </c>
      <c r="K192" s="11" t="n"/>
      <c r="L192" s="11" t="n"/>
      <c r="M192" s="11">
        <f>IF(AND(K192&lt;&gt;"",L192&lt;&gt;""),K192*L192,"")</f>
        <v/>
      </c>
      <c r="N192" s="12">
        <f>IF(M192="","",IF(M192&lt;=10,"Niedrig",IF(M192&lt;=18,"Mittel","Hoch")))</f>
        <v/>
      </c>
      <c r="O192" s="10" t="n"/>
      <c r="P192" s="10" t="n"/>
      <c r="Q192" s="10" t="n"/>
      <c r="R192" s="58" t="n"/>
      <c r="S192" s="12" t="n"/>
      <c r="T192" s="10" t="n"/>
      <c r="U192" s="12" t="n"/>
      <c r="V192" s="10" t="n"/>
      <c r="W192" s="58">
        <f>IF(A192&lt;&gt;"",TODAY()+365,"")</f>
        <v/>
      </c>
      <c r="X192" s="10" t="n"/>
    </row>
    <row r="193">
      <c r="A193" s="9" t="n"/>
      <c r="B193" s="10" t="n"/>
      <c r="C193" s="10" t="n"/>
      <c r="D193" s="10" t="n"/>
      <c r="E193" s="10" t="n"/>
      <c r="F193" s="10" t="n"/>
      <c r="G193" s="11" t="n"/>
      <c r="H193" s="11" t="n"/>
      <c r="I193" s="11">
        <f>IF(AND(G193&lt;&gt;"",H193&lt;&gt;""),G193*H193,"")</f>
        <v/>
      </c>
      <c r="J193" s="12">
        <f>IF(I193="","",IF(I193&lt;=10,"Niedrig",IF(I193&lt;=18,"Mittel","Hoch")))</f>
        <v/>
      </c>
      <c r="K193" s="11" t="n"/>
      <c r="L193" s="11" t="n"/>
      <c r="M193" s="11">
        <f>IF(AND(K193&lt;&gt;"",L193&lt;&gt;""),K193*L193,"")</f>
        <v/>
      </c>
      <c r="N193" s="12">
        <f>IF(M193="","",IF(M193&lt;=10,"Niedrig",IF(M193&lt;=18,"Mittel","Hoch")))</f>
        <v/>
      </c>
      <c r="O193" s="10" t="n"/>
      <c r="P193" s="10" t="n"/>
      <c r="Q193" s="10" t="n"/>
      <c r="R193" s="58" t="n"/>
      <c r="S193" s="12" t="n"/>
      <c r="T193" s="10" t="n"/>
      <c r="U193" s="12" t="n"/>
      <c r="V193" s="10" t="n"/>
      <c r="W193" s="58">
        <f>IF(A193&lt;&gt;"",TODAY()+365,"")</f>
        <v/>
      </c>
      <c r="X193" s="10" t="n"/>
    </row>
    <row r="194">
      <c r="A194" s="9" t="n"/>
      <c r="B194" s="10" t="n"/>
      <c r="C194" s="10" t="n"/>
      <c r="D194" s="10" t="n"/>
      <c r="E194" s="10" t="n"/>
      <c r="F194" s="10" t="n"/>
      <c r="G194" s="11" t="n"/>
      <c r="H194" s="11" t="n"/>
      <c r="I194" s="11">
        <f>IF(AND(G194&lt;&gt;"",H194&lt;&gt;""),G194*H194,"")</f>
        <v/>
      </c>
      <c r="J194" s="12">
        <f>IF(I194="","",IF(I194&lt;=10,"Niedrig",IF(I194&lt;=18,"Mittel","Hoch")))</f>
        <v/>
      </c>
      <c r="K194" s="11" t="n"/>
      <c r="L194" s="11" t="n"/>
      <c r="M194" s="11">
        <f>IF(AND(K194&lt;&gt;"",L194&lt;&gt;""),K194*L194,"")</f>
        <v/>
      </c>
      <c r="N194" s="12">
        <f>IF(M194="","",IF(M194&lt;=10,"Niedrig",IF(M194&lt;=18,"Mittel","Hoch")))</f>
        <v/>
      </c>
      <c r="O194" s="10" t="n"/>
      <c r="P194" s="10" t="n"/>
      <c r="Q194" s="10" t="n"/>
      <c r="R194" s="58" t="n"/>
      <c r="S194" s="12" t="n"/>
      <c r="T194" s="10" t="n"/>
      <c r="U194" s="12" t="n"/>
      <c r="V194" s="10" t="n"/>
      <c r="W194" s="58">
        <f>IF(A194&lt;&gt;"",TODAY()+365,"")</f>
        <v/>
      </c>
      <c r="X194" s="10" t="n"/>
    </row>
    <row r="195">
      <c r="A195" s="9" t="n"/>
      <c r="B195" s="10" t="n"/>
      <c r="C195" s="10" t="n"/>
      <c r="D195" s="10" t="n"/>
      <c r="E195" s="10" t="n"/>
      <c r="F195" s="10" t="n"/>
      <c r="G195" s="11" t="n"/>
      <c r="H195" s="11" t="n"/>
      <c r="I195" s="11">
        <f>IF(AND(G195&lt;&gt;"",H195&lt;&gt;""),G195*H195,"")</f>
        <v/>
      </c>
      <c r="J195" s="12">
        <f>IF(I195="","",IF(I195&lt;=10,"Niedrig",IF(I195&lt;=18,"Mittel","Hoch")))</f>
        <v/>
      </c>
      <c r="K195" s="11" t="n"/>
      <c r="L195" s="11" t="n"/>
      <c r="M195" s="11">
        <f>IF(AND(K195&lt;&gt;"",L195&lt;&gt;""),K195*L195,"")</f>
        <v/>
      </c>
      <c r="N195" s="12">
        <f>IF(M195="","",IF(M195&lt;=10,"Niedrig",IF(M195&lt;=18,"Mittel","Hoch")))</f>
        <v/>
      </c>
      <c r="O195" s="10" t="n"/>
      <c r="P195" s="10" t="n"/>
      <c r="Q195" s="10" t="n"/>
      <c r="R195" s="58" t="n"/>
      <c r="S195" s="12" t="n"/>
      <c r="T195" s="10" t="n"/>
      <c r="U195" s="12" t="n"/>
      <c r="V195" s="10" t="n"/>
      <c r="W195" s="58">
        <f>IF(A195&lt;&gt;"",TODAY()+365,"")</f>
        <v/>
      </c>
      <c r="X195" s="10" t="n"/>
    </row>
    <row r="196">
      <c r="A196" s="9" t="n"/>
      <c r="B196" s="10" t="n"/>
      <c r="C196" s="10" t="n"/>
      <c r="D196" s="10" t="n"/>
      <c r="E196" s="10" t="n"/>
      <c r="F196" s="10" t="n"/>
      <c r="G196" s="11" t="n"/>
      <c r="H196" s="11" t="n"/>
      <c r="I196" s="11">
        <f>IF(AND(G196&lt;&gt;"",H196&lt;&gt;""),G196*H196,"")</f>
        <v/>
      </c>
      <c r="J196" s="12">
        <f>IF(I196="","",IF(I196&lt;=10,"Niedrig",IF(I196&lt;=18,"Mittel","Hoch")))</f>
        <v/>
      </c>
      <c r="K196" s="11" t="n"/>
      <c r="L196" s="11" t="n"/>
      <c r="M196" s="11">
        <f>IF(AND(K196&lt;&gt;"",L196&lt;&gt;""),K196*L196,"")</f>
        <v/>
      </c>
      <c r="N196" s="12">
        <f>IF(M196="","",IF(M196&lt;=10,"Niedrig",IF(M196&lt;=18,"Mittel","Hoch")))</f>
        <v/>
      </c>
      <c r="O196" s="10" t="n"/>
      <c r="P196" s="10" t="n"/>
      <c r="Q196" s="10" t="n"/>
      <c r="R196" s="58" t="n"/>
      <c r="S196" s="12" t="n"/>
      <c r="T196" s="10" t="n"/>
      <c r="U196" s="12" t="n"/>
      <c r="V196" s="10" t="n"/>
      <c r="W196" s="58">
        <f>IF(A196&lt;&gt;"",TODAY()+365,"")</f>
        <v/>
      </c>
      <c r="X196" s="10" t="n"/>
    </row>
    <row r="197">
      <c r="A197" s="9" t="n"/>
      <c r="B197" s="10" t="n"/>
      <c r="C197" s="10" t="n"/>
      <c r="D197" s="10" t="n"/>
      <c r="E197" s="10" t="n"/>
      <c r="F197" s="10" t="n"/>
      <c r="G197" s="11" t="n"/>
      <c r="H197" s="11" t="n"/>
      <c r="I197" s="11">
        <f>IF(AND(G197&lt;&gt;"",H197&lt;&gt;""),G197*H197,"")</f>
        <v/>
      </c>
      <c r="J197" s="12">
        <f>IF(I197="","",IF(I197&lt;=10,"Niedrig",IF(I197&lt;=18,"Mittel","Hoch")))</f>
        <v/>
      </c>
      <c r="K197" s="11" t="n"/>
      <c r="L197" s="11" t="n"/>
      <c r="M197" s="11">
        <f>IF(AND(K197&lt;&gt;"",L197&lt;&gt;""),K197*L197,"")</f>
        <v/>
      </c>
      <c r="N197" s="12">
        <f>IF(M197="","",IF(M197&lt;=10,"Niedrig",IF(M197&lt;=18,"Mittel","Hoch")))</f>
        <v/>
      </c>
      <c r="O197" s="10" t="n"/>
      <c r="P197" s="10" t="n"/>
      <c r="Q197" s="10" t="n"/>
      <c r="R197" s="58" t="n"/>
      <c r="S197" s="12" t="n"/>
      <c r="T197" s="10" t="n"/>
      <c r="U197" s="12" t="n"/>
      <c r="V197" s="10" t="n"/>
      <c r="W197" s="58">
        <f>IF(A197&lt;&gt;"",TODAY()+365,"")</f>
        <v/>
      </c>
      <c r="X197" s="10" t="n"/>
    </row>
    <row r="198">
      <c r="A198" s="9" t="n"/>
      <c r="B198" s="10" t="n"/>
      <c r="C198" s="10" t="n"/>
      <c r="D198" s="10" t="n"/>
      <c r="E198" s="10" t="n"/>
      <c r="F198" s="10" t="n"/>
      <c r="G198" s="11" t="n"/>
      <c r="H198" s="11" t="n"/>
      <c r="I198" s="11">
        <f>IF(AND(G198&lt;&gt;"",H198&lt;&gt;""),G198*H198,"")</f>
        <v/>
      </c>
      <c r="J198" s="12">
        <f>IF(I198="","",IF(I198&lt;=10,"Niedrig",IF(I198&lt;=18,"Mittel","Hoch")))</f>
        <v/>
      </c>
      <c r="K198" s="11" t="n"/>
      <c r="L198" s="11" t="n"/>
      <c r="M198" s="11">
        <f>IF(AND(K198&lt;&gt;"",L198&lt;&gt;""),K198*L198,"")</f>
        <v/>
      </c>
      <c r="N198" s="12">
        <f>IF(M198="","",IF(M198&lt;=10,"Niedrig",IF(M198&lt;=18,"Mittel","Hoch")))</f>
        <v/>
      </c>
      <c r="O198" s="10" t="n"/>
      <c r="P198" s="10" t="n"/>
      <c r="Q198" s="10" t="n"/>
      <c r="R198" s="58" t="n"/>
      <c r="S198" s="12" t="n"/>
      <c r="T198" s="10" t="n"/>
      <c r="U198" s="12" t="n"/>
      <c r="V198" s="10" t="n"/>
      <c r="W198" s="58">
        <f>IF(A198&lt;&gt;"",TODAY()+365,"")</f>
        <v/>
      </c>
      <c r="X198" s="10" t="n"/>
    </row>
    <row r="199">
      <c r="A199" s="9" t="n"/>
      <c r="B199" s="10" t="n"/>
      <c r="C199" s="10" t="n"/>
      <c r="D199" s="10" t="n"/>
      <c r="E199" s="10" t="n"/>
      <c r="F199" s="10" t="n"/>
      <c r="G199" s="11" t="n"/>
      <c r="H199" s="11" t="n"/>
      <c r="I199" s="11">
        <f>IF(AND(G199&lt;&gt;"",H199&lt;&gt;""),G199*H199,"")</f>
        <v/>
      </c>
      <c r="J199" s="12">
        <f>IF(I199="","",IF(I199&lt;=10,"Niedrig",IF(I199&lt;=18,"Mittel","Hoch")))</f>
        <v/>
      </c>
      <c r="K199" s="11" t="n"/>
      <c r="L199" s="11" t="n"/>
      <c r="M199" s="11">
        <f>IF(AND(K199&lt;&gt;"",L199&lt;&gt;""),K199*L199,"")</f>
        <v/>
      </c>
      <c r="N199" s="12">
        <f>IF(M199="","",IF(M199&lt;=10,"Niedrig",IF(M199&lt;=18,"Mittel","Hoch")))</f>
        <v/>
      </c>
      <c r="O199" s="10" t="n"/>
      <c r="P199" s="10" t="n"/>
      <c r="Q199" s="10" t="n"/>
      <c r="R199" s="58" t="n"/>
      <c r="S199" s="12" t="n"/>
      <c r="T199" s="10" t="n"/>
      <c r="U199" s="12" t="n"/>
      <c r="V199" s="10" t="n"/>
      <c r="W199" s="58">
        <f>IF(A199&lt;&gt;"",TODAY()+365,"")</f>
        <v/>
      </c>
      <c r="X199" s="10" t="n"/>
    </row>
    <row r="200">
      <c r="A200" s="9" t="n"/>
      <c r="B200" s="10" t="n"/>
      <c r="C200" s="10" t="n"/>
      <c r="D200" s="10" t="n"/>
      <c r="E200" s="10" t="n"/>
      <c r="F200" s="10" t="n"/>
      <c r="G200" s="11" t="n"/>
      <c r="H200" s="11" t="n"/>
      <c r="I200" s="11">
        <f>IF(AND(G200&lt;&gt;"",H200&lt;&gt;""),G200*H200,"")</f>
        <v/>
      </c>
      <c r="J200" s="12">
        <f>IF(I200="","",IF(I200&lt;=10,"Niedrig",IF(I200&lt;=18,"Mittel","Hoch")))</f>
        <v/>
      </c>
      <c r="K200" s="11" t="n"/>
      <c r="L200" s="11" t="n"/>
      <c r="M200" s="11">
        <f>IF(AND(K200&lt;&gt;"",L200&lt;&gt;""),K200*L200,"")</f>
        <v/>
      </c>
      <c r="N200" s="12">
        <f>IF(M200="","",IF(M200&lt;=10,"Niedrig",IF(M200&lt;=18,"Mittel","Hoch")))</f>
        <v/>
      </c>
      <c r="O200" s="10" t="n"/>
      <c r="P200" s="10" t="n"/>
      <c r="Q200" s="10" t="n"/>
      <c r="R200" s="58" t="n"/>
      <c r="S200" s="12" t="n"/>
      <c r="T200" s="10" t="n"/>
      <c r="U200" s="12" t="n"/>
      <c r="V200" s="10" t="n"/>
      <c r="W200" s="58">
        <f>IF(A200&lt;&gt;"",TODAY()+365,"")</f>
        <v/>
      </c>
      <c r="X200" s="10" t="n"/>
    </row>
    <row r="201">
      <c r="A201" s="9" t="n"/>
      <c r="B201" s="10" t="n"/>
      <c r="C201" s="10" t="n"/>
      <c r="D201" s="10" t="n"/>
      <c r="E201" s="10" t="n"/>
      <c r="F201" s="10" t="n"/>
      <c r="G201" s="11" t="n"/>
      <c r="H201" s="11" t="n"/>
      <c r="I201" s="11">
        <f>IF(AND(G201&lt;&gt;"",H201&lt;&gt;""),G201*H201,"")</f>
        <v/>
      </c>
      <c r="J201" s="12">
        <f>IF(I201="","",IF(I201&lt;=10,"Niedrig",IF(I201&lt;=18,"Mittel","Hoch")))</f>
        <v/>
      </c>
      <c r="K201" s="11" t="n"/>
      <c r="L201" s="11" t="n"/>
      <c r="M201" s="11">
        <f>IF(AND(K201&lt;&gt;"",L201&lt;&gt;""),K201*L201,"")</f>
        <v/>
      </c>
      <c r="N201" s="12">
        <f>IF(M201="","",IF(M201&lt;=10,"Niedrig",IF(M201&lt;=18,"Mittel","Hoch")))</f>
        <v/>
      </c>
      <c r="O201" s="10" t="n"/>
      <c r="P201" s="10" t="n"/>
      <c r="Q201" s="10" t="n"/>
      <c r="R201" s="58" t="n"/>
      <c r="S201" s="12" t="n"/>
      <c r="T201" s="10" t="n"/>
      <c r="U201" s="12" t="n"/>
      <c r="V201" s="10" t="n"/>
      <c r="W201" s="58">
        <f>IF(A201&lt;&gt;"",TODAY()+365,"")</f>
        <v/>
      </c>
      <c r="X201" s="10" t="n"/>
    </row>
    <row r="202">
      <c r="A202" s="9" t="n"/>
      <c r="B202" s="10" t="n"/>
      <c r="C202" s="10" t="n"/>
      <c r="D202" s="10" t="n"/>
      <c r="E202" s="10" t="n"/>
      <c r="F202" s="10" t="n"/>
      <c r="G202" s="11" t="n"/>
      <c r="H202" s="11" t="n"/>
      <c r="I202" s="11">
        <f>IF(AND(G202&lt;&gt;"",H202&lt;&gt;""),G202*H202,"")</f>
        <v/>
      </c>
      <c r="J202" s="12">
        <f>IF(I202="","",IF(I202&lt;=10,"Niedrig",IF(I202&lt;=18,"Mittel","Hoch")))</f>
        <v/>
      </c>
      <c r="K202" s="11" t="n"/>
      <c r="L202" s="11" t="n"/>
      <c r="M202" s="11">
        <f>IF(AND(K202&lt;&gt;"",L202&lt;&gt;""),K202*L202,"")</f>
        <v/>
      </c>
      <c r="N202" s="12">
        <f>IF(M202="","",IF(M202&lt;=10,"Niedrig",IF(M202&lt;=18,"Mittel","Hoch")))</f>
        <v/>
      </c>
      <c r="O202" s="10" t="n"/>
      <c r="P202" s="10" t="n"/>
      <c r="Q202" s="10" t="n"/>
      <c r="R202" s="58" t="n"/>
      <c r="S202" s="12" t="n"/>
      <c r="T202" s="10" t="n"/>
      <c r="U202" s="12" t="n"/>
      <c r="V202" s="10" t="n"/>
      <c r="W202" s="58">
        <f>IF(A202&lt;&gt;"",TODAY()+365,"")</f>
        <v/>
      </c>
      <c r="X202" s="10" t="n"/>
    </row>
    <row r="203">
      <c r="A203" s="9" t="n"/>
      <c r="B203" s="10" t="n"/>
      <c r="C203" s="10" t="n"/>
      <c r="D203" s="10" t="n"/>
      <c r="E203" s="10" t="n"/>
      <c r="F203" s="10" t="n"/>
      <c r="G203" s="11" t="n"/>
      <c r="H203" s="11" t="n"/>
      <c r="I203" s="11">
        <f>IF(AND(G203&lt;&gt;"",H203&lt;&gt;""),G203*H203,"")</f>
        <v/>
      </c>
      <c r="J203" s="12">
        <f>IF(I203="","",IF(I203&lt;=10,"Niedrig",IF(I203&lt;=18,"Mittel","Hoch")))</f>
        <v/>
      </c>
      <c r="K203" s="11" t="n"/>
      <c r="L203" s="11" t="n"/>
      <c r="M203" s="11">
        <f>IF(AND(K203&lt;&gt;"",L203&lt;&gt;""),K203*L203,"")</f>
        <v/>
      </c>
      <c r="N203" s="12">
        <f>IF(M203="","",IF(M203&lt;=10,"Niedrig",IF(M203&lt;=18,"Mittel","Hoch")))</f>
        <v/>
      </c>
      <c r="O203" s="10" t="n"/>
      <c r="P203" s="10" t="n"/>
      <c r="Q203" s="10" t="n"/>
      <c r="R203" s="58" t="n"/>
      <c r="S203" s="12" t="n"/>
      <c r="T203" s="10" t="n"/>
      <c r="U203" s="12" t="n"/>
      <c r="V203" s="10" t="n"/>
      <c r="W203" s="58">
        <f>IF(A203&lt;&gt;"",TODAY()+365,"")</f>
        <v/>
      </c>
      <c r="X203" s="10" t="n"/>
    </row>
    <row r="204">
      <c r="A204" s="9" t="n"/>
      <c r="B204" s="10" t="n"/>
      <c r="C204" s="10" t="n"/>
      <c r="D204" s="10" t="n"/>
      <c r="E204" s="10" t="n"/>
      <c r="F204" s="10" t="n"/>
      <c r="G204" s="11" t="n"/>
      <c r="H204" s="11" t="n"/>
      <c r="I204" s="11">
        <f>IF(AND(G204&lt;&gt;"",H204&lt;&gt;""),G204*H204,"")</f>
        <v/>
      </c>
      <c r="J204" s="12">
        <f>IF(I204="","",IF(I204&lt;=10,"Niedrig",IF(I204&lt;=18,"Mittel","Hoch")))</f>
        <v/>
      </c>
      <c r="K204" s="11" t="n"/>
      <c r="L204" s="11" t="n"/>
      <c r="M204" s="11">
        <f>IF(AND(K204&lt;&gt;"",L204&lt;&gt;""),K204*L204,"")</f>
        <v/>
      </c>
      <c r="N204" s="12">
        <f>IF(M204="","",IF(M204&lt;=10,"Niedrig",IF(M204&lt;=18,"Mittel","Hoch")))</f>
        <v/>
      </c>
      <c r="O204" s="10" t="n"/>
      <c r="P204" s="10" t="n"/>
      <c r="Q204" s="10" t="n"/>
      <c r="R204" s="58" t="n"/>
      <c r="S204" s="12" t="n"/>
      <c r="T204" s="10" t="n"/>
      <c r="U204" s="12" t="n"/>
      <c r="V204" s="10" t="n"/>
      <c r="W204" s="58">
        <f>IF(A204&lt;&gt;"",TODAY()+365,"")</f>
        <v/>
      </c>
      <c r="X204" s="10" t="n"/>
    </row>
    <row r="205">
      <c r="A205" s="9" t="n"/>
      <c r="B205" s="10" t="n"/>
      <c r="C205" s="10" t="n"/>
      <c r="D205" s="10" t="n"/>
      <c r="E205" s="10" t="n"/>
      <c r="F205" s="10" t="n"/>
      <c r="G205" s="11" t="n"/>
      <c r="H205" s="11" t="n"/>
      <c r="I205" s="11">
        <f>IF(AND(G205&lt;&gt;"",H205&lt;&gt;""),G205*H205,"")</f>
        <v/>
      </c>
      <c r="J205" s="12">
        <f>IF(I205="","",IF(I205&lt;=10,"Niedrig",IF(I205&lt;=18,"Mittel","Hoch")))</f>
        <v/>
      </c>
      <c r="K205" s="11" t="n"/>
      <c r="L205" s="11" t="n"/>
      <c r="M205" s="11">
        <f>IF(AND(K205&lt;&gt;"",L205&lt;&gt;""),K205*L205,"")</f>
        <v/>
      </c>
      <c r="N205" s="12">
        <f>IF(M205="","",IF(M205&lt;=10,"Niedrig",IF(M205&lt;=18,"Mittel","Hoch")))</f>
        <v/>
      </c>
      <c r="O205" s="10" t="n"/>
      <c r="P205" s="10" t="n"/>
      <c r="Q205" s="10" t="n"/>
      <c r="R205" s="58" t="n"/>
      <c r="S205" s="12" t="n"/>
      <c r="T205" s="10" t="n"/>
      <c r="U205" s="12" t="n"/>
      <c r="V205" s="10" t="n"/>
      <c r="W205" s="58">
        <f>IF(A205&lt;&gt;"",TODAY()+365,"")</f>
        <v/>
      </c>
      <c r="X205" s="10" t="n"/>
    </row>
    <row r="206">
      <c r="A206" s="9" t="n"/>
      <c r="B206" s="10" t="n"/>
      <c r="C206" s="10" t="n"/>
      <c r="D206" s="10" t="n"/>
      <c r="E206" s="10" t="n"/>
      <c r="F206" s="10" t="n"/>
      <c r="G206" s="11" t="n"/>
      <c r="H206" s="11" t="n"/>
      <c r="I206" s="11">
        <f>IF(AND(G206&lt;&gt;"",H206&lt;&gt;""),G206*H206,"")</f>
        <v/>
      </c>
      <c r="J206" s="12">
        <f>IF(I206="","",IF(I206&lt;=10,"Niedrig",IF(I206&lt;=18,"Mittel","Hoch")))</f>
        <v/>
      </c>
      <c r="K206" s="11" t="n"/>
      <c r="L206" s="11" t="n"/>
      <c r="M206" s="11">
        <f>IF(AND(K206&lt;&gt;"",L206&lt;&gt;""),K206*L206,"")</f>
        <v/>
      </c>
      <c r="N206" s="12">
        <f>IF(M206="","",IF(M206&lt;=10,"Niedrig",IF(M206&lt;=18,"Mittel","Hoch")))</f>
        <v/>
      </c>
      <c r="O206" s="10" t="n"/>
      <c r="P206" s="10" t="n"/>
      <c r="Q206" s="10" t="n"/>
      <c r="R206" s="58" t="n"/>
      <c r="S206" s="12" t="n"/>
      <c r="T206" s="10" t="n"/>
      <c r="U206" s="12" t="n"/>
      <c r="V206" s="10" t="n"/>
      <c r="W206" s="58">
        <f>IF(A206&lt;&gt;"",TODAY()+365,"")</f>
        <v/>
      </c>
      <c r="X206" s="10" t="n"/>
    </row>
    <row r="207">
      <c r="A207" s="9" t="n"/>
      <c r="B207" s="10" t="n"/>
      <c r="C207" s="10" t="n"/>
      <c r="D207" s="10" t="n"/>
      <c r="E207" s="10" t="n"/>
      <c r="F207" s="10" t="n"/>
      <c r="G207" s="11" t="n"/>
      <c r="H207" s="11" t="n"/>
      <c r="I207" s="11">
        <f>IF(AND(G207&lt;&gt;"",H207&lt;&gt;""),G207*H207,"")</f>
        <v/>
      </c>
      <c r="J207" s="12">
        <f>IF(I207="","",IF(I207&lt;=10,"Niedrig",IF(I207&lt;=18,"Mittel","Hoch")))</f>
        <v/>
      </c>
      <c r="K207" s="11" t="n"/>
      <c r="L207" s="11" t="n"/>
      <c r="M207" s="11">
        <f>IF(AND(K207&lt;&gt;"",L207&lt;&gt;""),K207*L207,"")</f>
        <v/>
      </c>
      <c r="N207" s="12">
        <f>IF(M207="","",IF(M207&lt;=10,"Niedrig",IF(M207&lt;=18,"Mittel","Hoch")))</f>
        <v/>
      </c>
      <c r="O207" s="10" t="n"/>
      <c r="P207" s="10" t="n"/>
      <c r="Q207" s="10" t="n"/>
      <c r="R207" s="58" t="n"/>
      <c r="S207" s="12" t="n"/>
      <c r="T207" s="10" t="n"/>
      <c r="U207" s="12" t="n"/>
      <c r="V207" s="10" t="n"/>
      <c r="W207" s="58">
        <f>IF(A207&lt;&gt;"",TODAY()+365,"")</f>
        <v/>
      </c>
      <c r="X207" s="10" t="n"/>
    </row>
    <row r="208">
      <c r="A208" s="9" t="n"/>
      <c r="B208" s="10" t="n"/>
      <c r="C208" s="10" t="n"/>
      <c r="D208" s="10" t="n"/>
      <c r="E208" s="10" t="n"/>
      <c r="F208" s="10" t="n"/>
      <c r="G208" s="11" t="n"/>
      <c r="H208" s="11" t="n"/>
      <c r="I208" s="11">
        <f>IF(AND(G208&lt;&gt;"",H208&lt;&gt;""),G208*H208,"")</f>
        <v/>
      </c>
      <c r="J208" s="12">
        <f>IF(I208="","",IF(I208&lt;=10,"Niedrig",IF(I208&lt;=18,"Mittel","Hoch")))</f>
        <v/>
      </c>
      <c r="K208" s="11" t="n"/>
      <c r="L208" s="11" t="n"/>
      <c r="M208" s="11">
        <f>IF(AND(K208&lt;&gt;"",L208&lt;&gt;""),K208*L208,"")</f>
        <v/>
      </c>
      <c r="N208" s="12">
        <f>IF(M208="","",IF(M208&lt;=10,"Niedrig",IF(M208&lt;=18,"Mittel","Hoch")))</f>
        <v/>
      </c>
      <c r="O208" s="10" t="n"/>
      <c r="P208" s="10" t="n"/>
      <c r="Q208" s="10" t="n"/>
      <c r="R208" s="58" t="n"/>
      <c r="S208" s="12" t="n"/>
      <c r="T208" s="10" t="n"/>
      <c r="U208" s="12" t="n"/>
      <c r="V208" s="10" t="n"/>
      <c r="W208" s="58">
        <f>IF(A208&lt;&gt;"",TODAY()+365,"")</f>
        <v/>
      </c>
      <c r="X208" s="10" t="n"/>
    </row>
    <row r="209">
      <c r="A209" s="9" t="n"/>
      <c r="B209" s="10" t="n"/>
      <c r="C209" s="10" t="n"/>
      <c r="D209" s="10" t="n"/>
      <c r="E209" s="10" t="n"/>
      <c r="F209" s="10" t="n"/>
      <c r="G209" s="11" t="n"/>
      <c r="H209" s="11" t="n"/>
      <c r="I209" s="11">
        <f>IF(AND(G209&lt;&gt;"",H209&lt;&gt;""),G209*H209,"")</f>
        <v/>
      </c>
      <c r="J209" s="12">
        <f>IF(I209="","",IF(I209&lt;=10,"Niedrig",IF(I209&lt;=18,"Mittel","Hoch")))</f>
        <v/>
      </c>
      <c r="K209" s="11" t="n"/>
      <c r="L209" s="11" t="n"/>
      <c r="M209" s="11">
        <f>IF(AND(K209&lt;&gt;"",L209&lt;&gt;""),K209*L209,"")</f>
        <v/>
      </c>
      <c r="N209" s="12">
        <f>IF(M209="","",IF(M209&lt;=10,"Niedrig",IF(M209&lt;=18,"Mittel","Hoch")))</f>
        <v/>
      </c>
      <c r="O209" s="10" t="n"/>
      <c r="P209" s="10" t="n"/>
      <c r="Q209" s="10" t="n"/>
      <c r="R209" s="58" t="n"/>
      <c r="S209" s="12" t="n"/>
      <c r="T209" s="10" t="n"/>
      <c r="U209" s="12" t="n"/>
      <c r="V209" s="10" t="n"/>
      <c r="W209" s="58">
        <f>IF(A209&lt;&gt;"",TODAY()+365,"")</f>
        <v/>
      </c>
      <c r="X209" s="10" t="n"/>
    </row>
    <row r="210">
      <c r="A210" s="9" t="n"/>
      <c r="B210" s="10" t="n"/>
      <c r="C210" s="10" t="n"/>
      <c r="D210" s="10" t="n"/>
      <c r="E210" s="10" t="n"/>
      <c r="F210" s="10" t="n"/>
      <c r="G210" s="11" t="n"/>
      <c r="H210" s="11" t="n"/>
      <c r="I210" s="11">
        <f>IF(AND(G210&lt;&gt;"",H210&lt;&gt;""),G210*H210,"")</f>
        <v/>
      </c>
      <c r="J210" s="12">
        <f>IF(I210="","",IF(I210&lt;=10,"Niedrig",IF(I210&lt;=18,"Mittel","Hoch")))</f>
        <v/>
      </c>
      <c r="K210" s="11" t="n"/>
      <c r="L210" s="11" t="n"/>
      <c r="M210" s="11">
        <f>IF(AND(K210&lt;&gt;"",L210&lt;&gt;""),K210*L210,"")</f>
        <v/>
      </c>
      <c r="N210" s="12">
        <f>IF(M210="","",IF(M210&lt;=10,"Niedrig",IF(M210&lt;=18,"Mittel","Hoch")))</f>
        <v/>
      </c>
      <c r="O210" s="10" t="n"/>
      <c r="P210" s="10" t="n"/>
      <c r="Q210" s="10" t="n"/>
      <c r="R210" s="58" t="n"/>
      <c r="S210" s="12" t="n"/>
      <c r="T210" s="10" t="n"/>
      <c r="U210" s="12" t="n"/>
      <c r="V210" s="10" t="n"/>
      <c r="W210" s="58">
        <f>IF(A210&lt;&gt;"",TODAY()+365,"")</f>
        <v/>
      </c>
      <c r="X210" s="10" t="n"/>
    </row>
    <row r="211">
      <c r="A211" s="9" t="n"/>
      <c r="B211" s="10" t="n"/>
      <c r="C211" s="10" t="n"/>
      <c r="D211" s="10" t="n"/>
      <c r="E211" s="10" t="n"/>
      <c r="F211" s="10" t="n"/>
      <c r="G211" s="11" t="n"/>
      <c r="H211" s="11" t="n"/>
      <c r="I211" s="11">
        <f>IF(AND(G211&lt;&gt;"",H211&lt;&gt;""),G211*H211,"")</f>
        <v/>
      </c>
      <c r="J211" s="12">
        <f>IF(I211="","",IF(I211&lt;=10,"Niedrig",IF(I211&lt;=18,"Mittel","Hoch")))</f>
        <v/>
      </c>
      <c r="K211" s="11" t="n"/>
      <c r="L211" s="11" t="n"/>
      <c r="M211" s="11">
        <f>IF(AND(K211&lt;&gt;"",L211&lt;&gt;""),K211*L211,"")</f>
        <v/>
      </c>
      <c r="N211" s="12">
        <f>IF(M211="","",IF(M211&lt;=10,"Niedrig",IF(M211&lt;=18,"Mittel","Hoch")))</f>
        <v/>
      </c>
      <c r="O211" s="10" t="n"/>
      <c r="P211" s="10" t="n"/>
      <c r="Q211" s="10" t="n"/>
      <c r="R211" s="58" t="n"/>
      <c r="S211" s="12" t="n"/>
      <c r="T211" s="10" t="n"/>
      <c r="U211" s="12" t="n"/>
      <c r="V211" s="10" t="n"/>
      <c r="W211" s="58">
        <f>IF(A211&lt;&gt;"",TODAY()+365,"")</f>
        <v/>
      </c>
      <c r="X211" s="10" t="n"/>
    </row>
    <row r="212">
      <c r="A212" s="9" t="n"/>
      <c r="B212" s="10" t="n"/>
      <c r="C212" s="10" t="n"/>
      <c r="D212" s="10" t="n"/>
      <c r="E212" s="10" t="n"/>
      <c r="F212" s="10" t="n"/>
      <c r="G212" s="11" t="n"/>
      <c r="H212" s="11" t="n"/>
      <c r="I212" s="11">
        <f>IF(AND(G212&lt;&gt;"",H212&lt;&gt;""),G212*H212,"")</f>
        <v/>
      </c>
      <c r="J212" s="12">
        <f>IF(I212="","",IF(I212&lt;=10,"Niedrig",IF(I212&lt;=18,"Mittel","Hoch")))</f>
        <v/>
      </c>
      <c r="K212" s="11" t="n"/>
      <c r="L212" s="11" t="n"/>
      <c r="M212" s="11">
        <f>IF(AND(K212&lt;&gt;"",L212&lt;&gt;""),K212*L212,"")</f>
        <v/>
      </c>
      <c r="N212" s="12">
        <f>IF(M212="","",IF(M212&lt;=10,"Niedrig",IF(M212&lt;=18,"Mittel","Hoch")))</f>
        <v/>
      </c>
      <c r="O212" s="10" t="n"/>
      <c r="P212" s="10" t="n"/>
      <c r="Q212" s="10" t="n"/>
      <c r="R212" s="58" t="n"/>
      <c r="S212" s="12" t="n"/>
      <c r="T212" s="10" t="n"/>
      <c r="U212" s="12" t="n"/>
      <c r="V212" s="10" t="n"/>
      <c r="W212" s="58">
        <f>IF(A212&lt;&gt;"",TODAY()+365,"")</f>
        <v/>
      </c>
      <c r="X212" s="10" t="n"/>
    </row>
    <row r="213">
      <c r="A213" s="9" t="n"/>
      <c r="B213" s="10" t="n"/>
      <c r="C213" s="10" t="n"/>
      <c r="D213" s="10" t="n"/>
      <c r="E213" s="10" t="n"/>
      <c r="F213" s="10" t="n"/>
      <c r="G213" s="11" t="n"/>
      <c r="H213" s="11" t="n"/>
      <c r="I213" s="11">
        <f>IF(AND(G213&lt;&gt;"",H213&lt;&gt;""),G213*H213,"")</f>
        <v/>
      </c>
      <c r="J213" s="12">
        <f>IF(I213="","",IF(I213&lt;=10,"Niedrig",IF(I213&lt;=18,"Mittel","Hoch")))</f>
        <v/>
      </c>
      <c r="K213" s="11" t="n"/>
      <c r="L213" s="11" t="n"/>
      <c r="M213" s="11">
        <f>IF(AND(K213&lt;&gt;"",L213&lt;&gt;""),K213*L213,"")</f>
        <v/>
      </c>
      <c r="N213" s="12">
        <f>IF(M213="","",IF(M213&lt;=10,"Niedrig",IF(M213&lt;=18,"Mittel","Hoch")))</f>
        <v/>
      </c>
      <c r="O213" s="10" t="n"/>
      <c r="P213" s="10" t="n"/>
      <c r="Q213" s="10" t="n"/>
      <c r="R213" s="58" t="n"/>
      <c r="S213" s="12" t="n"/>
      <c r="T213" s="10" t="n"/>
      <c r="U213" s="12" t="n"/>
      <c r="V213" s="10" t="n"/>
      <c r="W213" s="58">
        <f>IF(A213&lt;&gt;"",TODAY()+365,"")</f>
        <v/>
      </c>
      <c r="X213" s="10" t="n"/>
    </row>
    <row r="214">
      <c r="A214" s="9" t="n"/>
      <c r="B214" s="10" t="n"/>
      <c r="C214" s="10" t="n"/>
      <c r="D214" s="10" t="n"/>
      <c r="E214" s="10" t="n"/>
      <c r="F214" s="10" t="n"/>
      <c r="G214" s="11" t="n"/>
      <c r="H214" s="11" t="n"/>
      <c r="I214" s="11">
        <f>IF(AND(G214&lt;&gt;"",H214&lt;&gt;""),G214*H214,"")</f>
        <v/>
      </c>
      <c r="J214" s="12">
        <f>IF(I214="","",IF(I214&lt;=10,"Niedrig",IF(I214&lt;=18,"Mittel","Hoch")))</f>
        <v/>
      </c>
      <c r="K214" s="11" t="n"/>
      <c r="L214" s="11" t="n"/>
      <c r="M214" s="11">
        <f>IF(AND(K214&lt;&gt;"",L214&lt;&gt;""),K214*L214,"")</f>
        <v/>
      </c>
      <c r="N214" s="12">
        <f>IF(M214="","",IF(M214&lt;=10,"Niedrig",IF(M214&lt;=18,"Mittel","Hoch")))</f>
        <v/>
      </c>
      <c r="O214" s="10" t="n"/>
      <c r="P214" s="10" t="n"/>
      <c r="Q214" s="10" t="n"/>
      <c r="R214" s="58" t="n"/>
      <c r="S214" s="12" t="n"/>
      <c r="T214" s="10" t="n"/>
      <c r="U214" s="12" t="n"/>
      <c r="V214" s="10" t="n"/>
      <c r="W214" s="58">
        <f>IF(A214&lt;&gt;"",TODAY()+365,"")</f>
        <v/>
      </c>
      <c r="X214" s="10" t="n"/>
    </row>
    <row r="215">
      <c r="A215" s="9" t="n"/>
      <c r="B215" s="10" t="n"/>
      <c r="C215" s="10" t="n"/>
      <c r="D215" s="10" t="n"/>
      <c r="E215" s="10" t="n"/>
      <c r="F215" s="10" t="n"/>
      <c r="G215" s="11" t="n"/>
      <c r="H215" s="11" t="n"/>
      <c r="I215" s="11">
        <f>IF(AND(G215&lt;&gt;"",H215&lt;&gt;""),G215*H215,"")</f>
        <v/>
      </c>
      <c r="J215" s="12">
        <f>IF(I215="","",IF(I215&lt;=10,"Niedrig",IF(I215&lt;=18,"Mittel","Hoch")))</f>
        <v/>
      </c>
      <c r="K215" s="11" t="n"/>
      <c r="L215" s="11" t="n"/>
      <c r="M215" s="11">
        <f>IF(AND(K215&lt;&gt;"",L215&lt;&gt;""),K215*L215,"")</f>
        <v/>
      </c>
      <c r="N215" s="12">
        <f>IF(M215="","",IF(M215&lt;=10,"Niedrig",IF(M215&lt;=18,"Mittel","Hoch")))</f>
        <v/>
      </c>
      <c r="O215" s="10" t="n"/>
      <c r="P215" s="10" t="n"/>
      <c r="Q215" s="10" t="n"/>
      <c r="R215" s="58" t="n"/>
      <c r="S215" s="12" t="n"/>
      <c r="T215" s="10" t="n"/>
      <c r="U215" s="12" t="n"/>
      <c r="V215" s="10" t="n"/>
      <c r="W215" s="58">
        <f>IF(A215&lt;&gt;"",TODAY()+365,"")</f>
        <v/>
      </c>
      <c r="X215" s="10" t="n"/>
    </row>
    <row r="216">
      <c r="A216" s="9" t="n"/>
      <c r="B216" s="10" t="n"/>
      <c r="C216" s="10" t="n"/>
      <c r="D216" s="10" t="n"/>
      <c r="E216" s="10" t="n"/>
      <c r="F216" s="10" t="n"/>
      <c r="G216" s="11" t="n"/>
      <c r="H216" s="11" t="n"/>
      <c r="I216" s="11">
        <f>IF(AND(G216&lt;&gt;"",H216&lt;&gt;""),G216*H216,"")</f>
        <v/>
      </c>
      <c r="J216" s="12">
        <f>IF(I216="","",IF(I216&lt;=10,"Niedrig",IF(I216&lt;=18,"Mittel","Hoch")))</f>
        <v/>
      </c>
      <c r="K216" s="11" t="n"/>
      <c r="L216" s="11" t="n"/>
      <c r="M216" s="11">
        <f>IF(AND(K216&lt;&gt;"",L216&lt;&gt;""),K216*L216,"")</f>
        <v/>
      </c>
      <c r="N216" s="12">
        <f>IF(M216="","",IF(M216&lt;=10,"Niedrig",IF(M216&lt;=18,"Mittel","Hoch")))</f>
        <v/>
      </c>
      <c r="O216" s="10" t="n"/>
      <c r="P216" s="10" t="n"/>
      <c r="Q216" s="10" t="n"/>
      <c r="R216" s="58" t="n"/>
      <c r="S216" s="12" t="n"/>
      <c r="T216" s="10" t="n"/>
      <c r="U216" s="12" t="n"/>
      <c r="V216" s="10" t="n"/>
      <c r="W216" s="58">
        <f>IF(A216&lt;&gt;"",TODAY()+365,"")</f>
        <v/>
      </c>
      <c r="X216" s="10" t="n"/>
    </row>
    <row r="217">
      <c r="A217" s="9" t="n"/>
      <c r="B217" s="10" t="n"/>
      <c r="C217" s="10" t="n"/>
      <c r="D217" s="10" t="n"/>
      <c r="E217" s="10" t="n"/>
      <c r="F217" s="10" t="n"/>
      <c r="G217" s="11" t="n"/>
      <c r="H217" s="11" t="n"/>
      <c r="I217" s="11">
        <f>IF(AND(G217&lt;&gt;"",H217&lt;&gt;""),G217*H217,"")</f>
        <v/>
      </c>
      <c r="J217" s="12">
        <f>IF(I217="","",IF(I217&lt;=10,"Niedrig",IF(I217&lt;=18,"Mittel","Hoch")))</f>
        <v/>
      </c>
      <c r="K217" s="11" t="n"/>
      <c r="L217" s="11" t="n"/>
      <c r="M217" s="11">
        <f>IF(AND(K217&lt;&gt;"",L217&lt;&gt;""),K217*L217,"")</f>
        <v/>
      </c>
      <c r="N217" s="12">
        <f>IF(M217="","",IF(M217&lt;=10,"Niedrig",IF(M217&lt;=18,"Mittel","Hoch")))</f>
        <v/>
      </c>
      <c r="O217" s="10" t="n"/>
      <c r="P217" s="10" t="n"/>
      <c r="Q217" s="10" t="n"/>
      <c r="R217" s="58" t="n"/>
      <c r="S217" s="12" t="n"/>
      <c r="T217" s="10" t="n"/>
      <c r="U217" s="12" t="n"/>
      <c r="V217" s="10" t="n"/>
      <c r="W217" s="58">
        <f>IF(A217&lt;&gt;"",TODAY()+365,"")</f>
        <v/>
      </c>
      <c r="X217" s="10" t="n"/>
    </row>
    <row r="218">
      <c r="A218" s="9" t="n"/>
      <c r="B218" s="10" t="n"/>
      <c r="C218" s="10" t="n"/>
      <c r="D218" s="10" t="n"/>
      <c r="E218" s="10" t="n"/>
      <c r="F218" s="10" t="n"/>
      <c r="G218" s="11" t="n"/>
      <c r="H218" s="11" t="n"/>
      <c r="I218" s="11">
        <f>IF(AND(G218&lt;&gt;"",H218&lt;&gt;""),G218*H218,"")</f>
        <v/>
      </c>
      <c r="J218" s="12">
        <f>IF(I218="","",IF(I218&lt;=10,"Niedrig",IF(I218&lt;=18,"Mittel","Hoch")))</f>
        <v/>
      </c>
      <c r="K218" s="11" t="n"/>
      <c r="L218" s="11" t="n"/>
      <c r="M218" s="11">
        <f>IF(AND(K218&lt;&gt;"",L218&lt;&gt;""),K218*L218,"")</f>
        <v/>
      </c>
      <c r="N218" s="12">
        <f>IF(M218="","",IF(M218&lt;=10,"Niedrig",IF(M218&lt;=18,"Mittel","Hoch")))</f>
        <v/>
      </c>
      <c r="O218" s="10" t="n"/>
      <c r="P218" s="10" t="n"/>
      <c r="Q218" s="10" t="n"/>
      <c r="R218" s="58" t="n"/>
      <c r="S218" s="12" t="n"/>
      <c r="T218" s="10" t="n"/>
      <c r="U218" s="12" t="n"/>
      <c r="V218" s="10" t="n"/>
      <c r="W218" s="58">
        <f>IF(A218&lt;&gt;"",TODAY()+365,"")</f>
        <v/>
      </c>
      <c r="X218" s="10" t="n"/>
    </row>
    <row r="219">
      <c r="A219" s="9" t="n"/>
      <c r="B219" s="10" t="n"/>
      <c r="C219" s="10" t="n"/>
      <c r="D219" s="10" t="n"/>
      <c r="E219" s="10" t="n"/>
      <c r="F219" s="10" t="n"/>
      <c r="G219" s="11" t="n"/>
      <c r="H219" s="11" t="n"/>
      <c r="I219" s="11">
        <f>IF(AND(G219&lt;&gt;"",H219&lt;&gt;""),G219*H219,"")</f>
        <v/>
      </c>
      <c r="J219" s="12">
        <f>IF(I219="","",IF(I219&lt;=10,"Niedrig",IF(I219&lt;=18,"Mittel","Hoch")))</f>
        <v/>
      </c>
      <c r="K219" s="11" t="n"/>
      <c r="L219" s="11" t="n"/>
      <c r="M219" s="11">
        <f>IF(AND(K219&lt;&gt;"",L219&lt;&gt;""),K219*L219,"")</f>
        <v/>
      </c>
      <c r="N219" s="12">
        <f>IF(M219="","",IF(M219&lt;=10,"Niedrig",IF(M219&lt;=18,"Mittel","Hoch")))</f>
        <v/>
      </c>
      <c r="O219" s="10" t="n"/>
      <c r="P219" s="10" t="n"/>
      <c r="Q219" s="10" t="n"/>
      <c r="R219" s="58" t="n"/>
      <c r="S219" s="12" t="n"/>
      <c r="T219" s="10" t="n"/>
      <c r="U219" s="12" t="n"/>
      <c r="V219" s="10" t="n"/>
      <c r="W219" s="58">
        <f>IF(A219&lt;&gt;"",TODAY()+365,"")</f>
        <v/>
      </c>
      <c r="X219" s="10" t="n"/>
    </row>
    <row r="220">
      <c r="A220" s="9" t="n"/>
      <c r="B220" s="10" t="n"/>
      <c r="C220" s="10" t="n"/>
      <c r="D220" s="10" t="n"/>
      <c r="E220" s="10" t="n"/>
      <c r="F220" s="10" t="n"/>
      <c r="G220" s="11" t="n"/>
      <c r="H220" s="11" t="n"/>
      <c r="I220" s="11">
        <f>IF(AND(G220&lt;&gt;"",H220&lt;&gt;""),G220*H220,"")</f>
        <v/>
      </c>
      <c r="J220" s="12">
        <f>IF(I220="","",IF(I220&lt;=10,"Niedrig",IF(I220&lt;=18,"Mittel","Hoch")))</f>
        <v/>
      </c>
      <c r="K220" s="11" t="n"/>
      <c r="L220" s="11" t="n"/>
      <c r="M220" s="11">
        <f>IF(AND(K220&lt;&gt;"",L220&lt;&gt;""),K220*L220,"")</f>
        <v/>
      </c>
      <c r="N220" s="12">
        <f>IF(M220="","",IF(M220&lt;=10,"Niedrig",IF(M220&lt;=18,"Mittel","Hoch")))</f>
        <v/>
      </c>
      <c r="O220" s="10" t="n"/>
      <c r="P220" s="10" t="n"/>
      <c r="Q220" s="10" t="n"/>
      <c r="R220" s="58" t="n"/>
      <c r="S220" s="12" t="n"/>
      <c r="T220" s="10" t="n"/>
      <c r="U220" s="12" t="n"/>
      <c r="V220" s="10" t="n"/>
      <c r="W220" s="58">
        <f>IF(A220&lt;&gt;"",TODAY()+365,"")</f>
        <v/>
      </c>
      <c r="X220" s="10" t="n"/>
    </row>
    <row r="221">
      <c r="A221" s="9" t="n"/>
      <c r="B221" s="10" t="n"/>
      <c r="C221" s="10" t="n"/>
      <c r="D221" s="10" t="n"/>
      <c r="E221" s="10" t="n"/>
      <c r="F221" s="10" t="n"/>
      <c r="G221" s="11" t="n"/>
      <c r="H221" s="11" t="n"/>
      <c r="I221" s="11">
        <f>IF(AND(G221&lt;&gt;"",H221&lt;&gt;""),G221*H221,"")</f>
        <v/>
      </c>
      <c r="J221" s="12">
        <f>IF(I221="","",IF(I221&lt;=10,"Niedrig",IF(I221&lt;=18,"Mittel","Hoch")))</f>
        <v/>
      </c>
      <c r="K221" s="11" t="n"/>
      <c r="L221" s="11" t="n"/>
      <c r="M221" s="11">
        <f>IF(AND(K221&lt;&gt;"",L221&lt;&gt;""),K221*L221,"")</f>
        <v/>
      </c>
      <c r="N221" s="12">
        <f>IF(M221="","",IF(M221&lt;=10,"Niedrig",IF(M221&lt;=18,"Mittel","Hoch")))</f>
        <v/>
      </c>
      <c r="O221" s="10" t="n"/>
      <c r="P221" s="10" t="n"/>
      <c r="Q221" s="10" t="n"/>
      <c r="R221" s="58" t="n"/>
      <c r="S221" s="12" t="n"/>
      <c r="T221" s="10" t="n"/>
      <c r="U221" s="12" t="n"/>
      <c r="V221" s="10" t="n"/>
      <c r="W221" s="58">
        <f>IF(A221&lt;&gt;"",TODAY()+365,"")</f>
        <v/>
      </c>
      <c r="X221" s="10" t="n"/>
    </row>
    <row r="222">
      <c r="A222" s="9" t="n"/>
      <c r="B222" s="10" t="n"/>
      <c r="C222" s="10" t="n"/>
      <c r="D222" s="10" t="n"/>
      <c r="E222" s="10" t="n"/>
      <c r="F222" s="10" t="n"/>
      <c r="G222" s="11" t="n"/>
      <c r="H222" s="11" t="n"/>
      <c r="I222" s="11">
        <f>IF(AND(G222&lt;&gt;"",H222&lt;&gt;""),G222*H222,"")</f>
        <v/>
      </c>
      <c r="J222" s="12">
        <f>IF(I222="","",IF(I222&lt;=10,"Niedrig",IF(I222&lt;=18,"Mittel","Hoch")))</f>
        <v/>
      </c>
      <c r="K222" s="11" t="n"/>
      <c r="L222" s="11" t="n"/>
      <c r="M222" s="11">
        <f>IF(AND(K222&lt;&gt;"",L222&lt;&gt;""),K222*L222,"")</f>
        <v/>
      </c>
      <c r="N222" s="12">
        <f>IF(M222="","",IF(M222&lt;=10,"Niedrig",IF(M222&lt;=18,"Mittel","Hoch")))</f>
        <v/>
      </c>
      <c r="O222" s="10" t="n"/>
      <c r="P222" s="10" t="n"/>
      <c r="Q222" s="10" t="n"/>
      <c r="R222" s="58" t="n"/>
      <c r="S222" s="12" t="n"/>
      <c r="T222" s="10" t="n"/>
      <c r="U222" s="12" t="n"/>
      <c r="V222" s="10" t="n"/>
      <c r="W222" s="58">
        <f>IF(A222&lt;&gt;"",TODAY()+365,"")</f>
        <v/>
      </c>
      <c r="X222" s="10" t="n"/>
    </row>
    <row r="223">
      <c r="A223" s="9" t="n"/>
      <c r="B223" s="10" t="n"/>
      <c r="C223" s="10" t="n"/>
      <c r="D223" s="10" t="n"/>
      <c r="E223" s="10" t="n"/>
      <c r="F223" s="10" t="n"/>
      <c r="G223" s="11" t="n"/>
      <c r="H223" s="11" t="n"/>
      <c r="I223" s="11">
        <f>IF(AND(G223&lt;&gt;"",H223&lt;&gt;""),G223*H223,"")</f>
        <v/>
      </c>
      <c r="J223" s="12">
        <f>IF(I223="","",IF(I223&lt;=10,"Niedrig",IF(I223&lt;=18,"Mittel","Hoch")))</f>
        <v/>
      </c>
      <c r="K223" s="11" t="n"/>
      <c r="L223" s="11" t="n"/>
      <c r="M223" s="11">
        <f>IF(AND(K223&lt;&gt;"",L223&lt;&gt;""),K223*L223,"")</f>
        <v/>
      </c>
      <c r="N223" s="12">
        <f>IF(M223="","",IF(M223&lt;=10,"Niedrig",IF(M223&lt;=18,"Mittel","Hoch")))</f>
        <v/>
      </c>
      <c r="O223" s="10" t="n"/>
      <c r="P223" s="10" t="n"/>
      <c r="Q223" s="10" t="n"/>
      <c r="R223" s="58" t="n"/>
      <c r="S223" s="12" t="n"/>
      <c r="T223" s="10" t="n"/>
      <c r="U223" s="12" t="n"/>
      <c r="V223" s="10" t="n"/>
      <c r="W223" s="58">
        <f>IF(A223&lt;&gt;"",TODAY()+365,"")</f>
        <v/>
      </c>
      <c r="X223" s="10" t="n"/>
    </row>
    <row r="224">
      <c r="A224" s="9" t="n"/>
      <c r="B224" s="10" t="n"/>
      <c r="C224" s="10" t="n"/>
      <c r="D224" s="10" t="n"/>
      <c r="E224" s="10" t="n"/>
      <c r="F224" s="10" t="n"/>
      <c r="G224" s="11" t="n"/>
      <c r="H224" s="11" t="n"/>
      <c r="I224" s="11">
        <f>IF(AND(G224&lt;&gt;"",H224&lt;&gt;""),G224*H224,"")</f>
        <v/>
      </c>
      <c r="J224" s="12">
        <f>IF(I224="","",IF(I224&lt;=10,"Niedrig",IF(I224&lt;=18,"Mittel","Hoch")))</f>
        <v/>
      </c>
      <c r="K224" s="11" t="n"/>
      <c r="L224" s="11" t="n"/>
      <c r="M224" s="11">
        <f>IF(AND(K224&lt;&gt;"",L224&lt;&gt;""),K224*L224,"")</f>
        <v/>
      </c>
      <c r="N224" s="12">
        <f>IF(M224="","",IF(M224&lt;=10,"Niedrig",IF(M224&lt;=18,"Mittel","Hoch")))</f>
        <v/>
      </c>
      <c r="O224" s="10" t="n"/>
      <c r="P224" s="10" t="n"/>
      <c r="Q224" s="10" t="n"/>
      <c r="R224" s="58" t="n"/>
      <c r="S224" s="12" t="n"/>
      <c r="T224" s="10" t="n"/>
      <c r="U224" s="12" t="n"/>
      <c r="V224" s="10" t="n"/>
      <c r="W224" s="58">
        <f>IF(A224&lt;&gt;"",TODAY()+365,"")</f>
        <v/>
      </c>
      <c r="X224" s="10" t="n"/>
    </row>
    <row r="225">
      <c r="A225" s="9" t="n"/>
      <c r="B225" s="10" t="n"/>
      <c r="C225" s="10" t="n"/>
      <c r="D225" s="10" t="n"/>
      <c r="E225" s="10" t="n"/>
      <c r="F225" s="10" t="n"/>
      <c r="G225" s="11" t="n"/>
      <c r="H225" s="11" t="n"/>
      <c r="I225" s="11">
        <f>IF(AND(G225&lt;&gt;"",H225&lt;&gt;""),G225*H225,"")</f>
        <v/>
      </c>
      <c r="J225" s="12">
        <f>IF(I225="","",IF(I225&lt;=10,"Niedrig",IF(I225&lt;=18,"Mittel","Hoch")))</f>
        <v/>
      </c>
      <c r="K225" s="11" t="n"/>
      <c r="L225" s="11" t="n"/>
      <c r="M225" s="11">
        <f>IF(AND(K225&lt;&gt;"",L225&lt;&gt;""),K225*L225,"")</f>
        <v/>
      </c>
      <c r="N225" s="12">
        <f>IF(M225="","",IF(M225&lt;=10,"Niedrig",IF(M225&lt;=18,"Mittel","Hoch")))</f>
        <v/>
      </c>
      <c r="O225" s="10" t="n"/>
      <c r="P225" s="10" t="n"/>
      <c r="Q225" s="10" t="n"/>
      <c r="R225" s="58" t="n"/>
      <c r="S225" s="12" t="n"/>
      <c r="T225" s="10" t="n"/>
      <c r="U225" s="12" t="n"/>
      <c r="V225" s="10" t="n"/>
      <c r="W225" s="58">
        <f>IF(A225&lt;&gt;"",TODAY()+365,"")</f>
        <v/>
      </c>
      <c r="X225" s="10" t="n"/>
    </row>
    <row r="226">
      <c r="A226" s="9" t="n"/>
      <c r="B226" s="10" t="n"/>
      <c r="C226" s="10" t="n"/>
      <c r="D226" s="10" t="n"/>
      <c r="E226" s="10" t="n"/>
      <c r="F226" s="10" t="n"/>
      <c r="G226" s="11" t="n"/>
      <c r="H226" s="11" t="n"/>
      <c r="I226" s="11">
        <f>IF(AND(G226&lt;&gt;"",H226&lt;&gt;""),G226*H226,"")</f>
        <v/>
      </c>
      <c r="J226" s="12">
        <f>IF(I226="","",IF(I226&lt;=10,"Niedrig",IF(I226&lt;=18,"Mittel","Hoch")))</f>
        <v/>
      </c>
      <c r="K226" s="11" t="n"/>
      <c r="L226" s="11" t="n"/>
      <c r="M226" s="11">
        <f>IF(AND(K226&lt;&gt;"",L226&lt;&gt;""),K226*L226,"")</f>
        <v/>
      </c>
      <c r="N226" s="12">
        <f>IF(M226="","",IF(M226&lt;=10,"Niedrig",IF(M226&lt;=18,"Mittel","Hoch")))</f>
        <v/>
      </c>
      <c r="O226" s="10" t="n"/>
      <c r="P226" s="10" t="n"/>
      <c r="Q226" s="10" t="n"/>
      <c r="R226" s="58" t="n"/>
      <c r="S226" s="12" t="n"/>
      <c r="T226" s="10" t="n"/>
      <c r="U226" s="12" t="n"/>
      <c r="V226" s="10" t="n"/>
      <c r="W226" s="58">
        <f>IF(A226&lt;&gt;"",TODAY()+365,"")</f>
        <v/>
      </c>
      <c r="X226" s="10" t="n"/>
    </row>
    <row r="227">
      <c r="A227" s="9" t="n"/>
      <c r="B227" s="10" t="n"/>
      <c r="C227" s="10" t="n"/>
      <c r="D227" s="10" t="n"/>
      <c r="E227" s="10" t="n"/>
      <c r="F227" s="10" t="n"/>
      <c r="G227" s="11" t="n"/>
      <c r="H227" s="11" t="n"/>
      <c r="I227" s="11">
        <f>IF(AND(G227&lt;&gt;"",H227&lt;&gt;""),G227*H227,"")</f>
        <v/>
      </c>
      <c r="J227" s="12">
        <f>IF(I227="","",IF(I227&lt;=10,"Niedrig",IF(I227&lt;=18,"Mittel","Hoch")))</f>
        <v/>
      </c>
      <c r="K227" s="11" t="n"/>
      <c r="L227" s="11" t="n"/>
      <c r="M227" s="11">
        <f>IF(AND(K227&lt;&gt;"",L227&lt;&gt;""),K227*L227,"")</f>
        <v/>
      </c>
      <c r="N227" s="12">
        <f>IF(M227="","",IF(M227&lt;=10,"Niedrig",IF(M227&lt;=18,"Mittel","Hoch")))</f>
        <v/>
      </c>
      <c r="O227" s="10" t="n"/>
      <c r="P227" s="10" t="n"/>
      <c r="Q227" s="10" t="n"/>
      <c r="R227" s="58" t="n"/>
      <c r="S227" s="12" t="n"/>
      <c r="T227" s="10" t="n"/>
      <c r="U227" s="12" t="n"/>
      <c r="V227" s="10" t="n"/>
      <c r="W227" s="58">
        <f>IF(A227&lt;&gt;"",TODAY()+365,"")</f>
        <v/>
      </c>
      <c r="X227" s="10" t="n"/>
    </row>
    <row r="228">
      <c r="A228" s="9" t="n"/>
      <c r="B228" s="10" t="n"/>
      <c r="C228" s="10" t="n"/>
      <c r="D228" s="10" t="n"/>
      <c r="E228" s="10" t="n"/>
      <c r="F228" s="10" t="n"/>
      <c r="G228" s="11" t="n"/>
      <c r="H228" s="11" t="n"/>
      <c r="I228" s="11">
        <f>IF(AND(G228&lt;&gt;"",H228&lt;&gt;""),G228*H228,"")</f>
        <v/>
      </c>
      <c r="J228" s="12">
        <f>IF(I228="","",IF(I228&lt;=10,"Niedrig",IF(I228&lt;=18,"Mittel","Hoch")))</f>
        <v/>
      </c>
      <c r="K228" s="11" t="n"/>
      <c r="L228" s="11" t="n"/>
      <c r="M228" s="11">
        <f>IF(AND(K228&lt;&gt;"",L228&lt;&gt;""),K228*L228,"")</f>
        <v/>
      </c>
      <c r="N228" s="12">
        <f>IF(M228="","",IF(M228&lt;=10,"Niedrig",IF(M228&lt;=18,"Mittel","Hoch")))</f>
        <v/>
      </c>
      <c r="O228" s="10" t="n"/>
      <c r="P228" s="10" t="n"/>
      <c r="Q228" s="10" t="n"/>
      <c r="R228" s="58" t="n"/>
      <c r="S228" s="12" t="n"/>
      <c r="T228" s="10" t="n"/>
      <c r="U228" s="12" t="n"/>
      <c r="V228" s="10" t="n"/>
      <c r="W228" s="58">
        <f>IF(A228&lt;&gt;"",TODAY()+365,"")</f>
        <v/>
      </c>
      <c r="X228" s="10" t="n"/>
    </row>
    <row r="229">
      <c r="A229" s="9" t="n"/>
      <c r="B229" s="10" t="n"/>
      <c r="C229" s="10" t="n"/>
      <c r="D229" s="10" t="n"/>
      <c r="E229" s="10" t="n"/>
      <c r="F229" s="10" t="n"/>
      <c r="G229" s="11" t="n"/>
      <c r="H229" s="11" t="n"/>
      <c r="I229" s="11">
        <f>IF(AND(G229&lt;&gt;"",H229&lt;&gt;""),G229*H229,"")</f>
        <v/>
      </c>
      <c r="J229" s="12">
        <f>IF(I229="","",IF(I229&lt;=10,"Niedrig",IF(I229&lt;=18,"Mittel","Hoch")))</f>
        <v/>
      </c>
      <c r="K229" s="11" t="n"/>
      <c r="L229" s="11" t="n"/>
      <c r="M229" s="11">
        <f>IF(AND(K229&lt;&gt;"",L229&lt;&gt;""),K229*L229,"")</f>
        <v/>
      </c>
      <c r="N229" s="12">
        <f>IF(M229="","",IF(M229&lt;=10,"Niedrig",IF(M229&lt;=18,"Mittel","Hoch")))</f>
        <v/>
      </c>
      <c r="O229" s="10" t="n"/>
      <c r="P229" s="10" t="n"/>
      <c r="Q229" s="10" t="n"/>
      <c r="R229" s="58" t="n"/>
      <c r="S229" s="12" t="n"/>
      <c r="T229" s="10" t="n"/>
      <c r="U229" s="12" t="n"/>
      <c r="V229" s="10" t="n"/>
      <c r="W229" s="58">
        <f>IF(A229&lt;&gt;"",TODAY()+365,"")</f>
        <v/>
      </c>
      <c r="X229" s="10" t="n"/>
    </row>
    <row r="230">
      <c r="A230" s="9" t="n"/>
      <c r="B230" s="10" t="n"/>
      <c r="C230" s="10" t="n"/>
      <c r="D230" s="10" t="n"/>
      <c r="E230" s="10" t="n"/>
      <c r="F230" s="10" t="n"/>
      <c r="G230" s="11" t="n"/>
      <c r="H230" s="11" t="n"/>
      <c r="I230" s="11">
        <f>IF(AND(G230&lt;&gt;"",H230&lt;&gt;""),G230*H230,"")</f>
        <v/>
      </c>
      <c r="J230" s="12">
        <f>IF(I230="","",IF(I230&lt;=10,"Niedrig",IF(I230&lt;=18,"Mittel","Hoch")))</f>
        <v/>
      </c>
      <c r="K230" s="11" t="n"/>
      <c r="L230" s="11" t="n"/>
      <c r="M230" s="11">
        <f>IF(AND(K230&lt;&gt;"",L230&lt;&gt;""),K230*L230,"")</f>
        <v/>
      </c>
      <c r="N230" s="12">
        <f>IF(M230="","",IF(M230&lt;=10,"Niedrig",IF(M230&lt;=18,"Mittel","Hoch")))</f>
        <v/>
      </c>
      <c r="O230" s="10" t="n"/>
      <c r="P230" s="10" t="n"/>
      <c r="Q230" s="10" t="n"/>
      <c r="R230" s="58" t="n"/>
      <c r="S230" s="12" t="n"/>
      <c r="T230" s="10" t="n"/>
      <c r="U230" s="12" t="n"/>
      <c r="V230" s="10" t="n"/>
      <c r="W230" s="58">
        <f>IF(A230&lt;&gt;"",TODAY()+365,"")</f>
        <v/>
      </c>
      <c r="X230" s="10" t="n"/>
    </row>
    <row r="231">
      <c r="A231" s="9" t="n"/>
      <c r="B231" s="10" t="n"/>
      <c r="C231" s="10" t="n"/>
      <c r="D231" s="10" t="n"/>
      <c r="E231" s="10" t="n"/>
      <c r="F231" s="10" t="n"/>
      <c r="G231" s="11" t="n"/>
      <c r="H231" s="11" t="n"/>
      <c r="I231" s="11">
        <f>IF(AND(G231&lt;&gt;"",H231&lt;&gt;""),G231*H231,"")</f>
        <v/>
      </c>
      <c r="J231" s="12">
        <f>IF(I231="","",IF(I231&lt;=10,"Niedrig",IF(I231&lt;=18,"Mittel","Hoch")))</f>
        <v/>
      </c>
      <c r="K231" s="11" t="n"/>
      <c r="L231" s="11" t="n"/>
      <c r="M231" s="11">
        <f>IF(AND(K231&lt;&gt;"",L231&lt;&gt;""),K231*L231,"")</f>
        <v/>
      </c>
      <c r="N231" s="12">
        <f>IF(M231="","",IF(M231&lt;=10,"Niedrig",IF(M231&lt;=18,"Mittel","Hoch")))</f>
        <v/>
      </c>
      <c r="O231" s="10" t="n"/>
      <c r="P231" s="10" t="n"/>
      <c r="Q231" s="10" t="n"/>
      <c r="R231" s="58" t="n"/>
      <c r="S231" s="12" t="n"/>
      <c r="T231" s="10" t="n"/>
      <c r="U231" s="12" t="n"/>
      <c r="V231" s="10" t="n"/>
      <c r="W231" s="58">
        <f>IF(A231&lt;&gt;"",TODAY()+365,"")</f>
        <v/>
      </c>
      <c r="X231" s="10" t="n"/>
    </row>
    <row r="232">
      <c r="A232" s="9" t="n"/>
      <c r="B232" s="10" t="n"/>
      <c r="C232" s="10" t="n"/>
      <c r="D232" s="10" t="n"/>
      <c r="E232" s="10" t="n"/>
      <c r="F232" s="10" t="n"/>
      <c r="G232" s="11" t="n"/>
      <c r="H232" s="11" t="n"/>
      <c r="I232" s="11">
        <f>IF(AND(G232&lt;&gt;"",H232&lt;&gt;""),G232*H232,"")</f>
        <v/>
      </c>
      <c r="J232" s="12">
        <f>IF(I232="","",IF(I232&lt;=10,"Niedrig",IF(I232&lt;=18,"Mittel","Hoch")))</f>
        <v/>
      </c>
      <c r="K232" s="11" t="n"/>
      <c r="L232" s="11" t="n"/>
      <c r="M232" s="11">
        <f>IF(AND(K232&lt;&gt;"",L232&lt;&gt;""),K232*L232,"")</f>
        <v/>
      </c>
      <c r="N232" s="12">
        <f>IF(M232="","",IF(M232&lt;=10,"Niedrig",IF(M232&lt;=18,"Mittel","Hoch")))</f>
        <v/>
      </c>
      <c r="O232" s="10" t="n"/>
      <c r="P232" s="10" t="n"/>
      <c r="Q232" s="10" t="n"/>
      <c r="R232" s="58" t="n"/>
      <c r="S232" s="12" t="n"/>
      <c r="T232" s="10" t="n"/>
      <c r="U232" s="12" t="n"/>
      <c r="V232" s="10" t="n"/>
      <c r="W232" s="58">
        <f>IF(A232&lt;&gt;"",TODAY()+365,"")</f>
        <v/>
      </c>
      <c r="X232" s="10" t="n"/>
    </row>
    <row r="233">
      <c r="A233" s="9" t="n"/>
      <c r="B233" s="10" t="n"/>
      <c r="C233" s="10" t="n"/>
      <c r="D233" s="10" t="n"/>
      <c r="E233" s="10" t="n"/>
      <c r="F233" s="10" t="n"/>
      <c r="G233" s="11" t="n"/>
      <c r="H233" s="11" t="n"/>
      <c r="I233" s="11">
        <f>IF(AND(G233&lt;&gt;"",H233&lt;&gt;""),G233*H233,"")</f>
        <v/>
      </c>
      <c r="J233" s="12">
        <f>IF(I233="","",IF(I233&lt;=10,"Niedrig",IF(I233&lt;=18,"Mittel","Hoch")))</f>
        <v/>
      </c>
      <c r="K233" s="11" t="n"/>
      <c r="L233" s="11" t="n"/>
      <c r="M233" s="11">
        <f>IF(AND(K233&lt;&gt;"",L233&lt;&gt;""),K233*L233,"")</f>
        <v/>
      </c>
      <c r="N233" s="12">
        <f>IF(M233="","",IF(M233&lt;=10,"Niedrig",IF(M233&lt;=18,"Mittel","Hoch")))</f>
        <v/>
      </c>
      <c r="O233" s="10" t="n"/>
      <c r="P233" s="10" t="n"/>
      <c r="Q233" s="10" t="n"/>
      <c r="R233" s="58" t="n"/>
      <c r="S233" s="12" t="n"/>
      <c r="T233" s="10" t="n"/>
      <c r="U233" s="12" t="n"/>
      <c r="V233" s="10" t="n"/>
      <c r="W233" s="58">
        <f>IF(A233&lt;&gt;"",TODAY()+365,"")</f>
        <v/>
      </c>
      <c r="X233" s="10" t="n"/>
    </row>
    <row r="234">
      <c r="A234" s="9" t="n"/>
      <c r="B234" s="10" t="n"/>
      <c r="C234" s="10" t="n"/>
      <c r="D234" s="10" t="n"/>
      <c r="E234" s="10" t="n"/>
      <c r="F234" s="10" t="n"/>
      <c r="G234" s="11" t="n"/>
      <c r="H234" s="11" t="n"/>
      <c r="I234" s="11">
        <f>IF(AND(G234&lt;&gt;"",H234&lt;&gt;""),G234*H234,"")</f>
        <v/>
      </c>
      <c r="J234" s="12">
        <f>IF(I234="","",IF(I234&lt;=10,"Niedrig",IF(I234&lt;=18,"Mittel","Hoch")))</f>
        <v/>
      </c>
      <c r="K234" s="11" t="n"/>
      <c r="L234" s="11" t="n"/>
      <c r="M234" s="11">
        <f>IF(AND(K234&lt;&gt;"",L234&lt;&gt;""),K234*L234,"")</f>
        <v/>
      </c>
      <c r="N234" s="12">
        <f>IF(M234="","",IF(M234&lt;=10,"Niedrig",IF(M234&lt;=18,"Mittel","Hoch")))</f>
        <v/>
      </c>
      <c r="O234" s="10" t="n"/>
      <c r="P234" s="10" t="n"/>
      <c r="Q234" s="10" t="n"/>
      <c r="R234" s="58" t="n"/>
      <c r="S234" s="12" t="n"/>
      <c r="T234" s="10" t="n"/>
      <c r="U234" s="12" t="n"/>
      <c r="V234" s="10" t="n"/>
      <c r="W234" s="58">
        <f>IF(A234&lt;&gt;"",TODAY()+365,"")</f>
        <v/>
      </c>
      <c r="X234" s="10" t="n"/>
    </row>
    <row r="235">
      <c r="A235" s="9" t="n"/>
      <c r="B235" s="10" t="n"/>
      <c r="C235" s="10" t="n"/>
      <c r="D235" s="10" t="n"/>
      <c r="E235" s="10" t="n"/>
      <c r="F235" s="10" t="n"/>
      <c r="G235" s="11" t="n"/>
      <c r="H235" s="11" t="n"/>
      <c r="I235" s="11">
        <f>IF(AND(G235&lt;&gt;"",H235&lt;&gt;""),G235*H235,"")</f>
        <v/>
      </c>
      <c r="J235" s="12">
        <f>IF(I235="","",IF(I235&lt;=10,"Niedrig",IF(I235&lt;=18,"Mittel","Hoch")))</f>
        <v/>
      </c>
      <c r="K235" s="11" t="n"/>
      <c r="L235" s="11" t="n"/>
      <c r="M235" s="11">
        <f>IF(AND(K235&lt;&gt;"",L235&lt;&gt;""),K235*L235,"")</f>
        <v/>
      </c>
      <c r="N235" s="12">
        <f>IF(M235="","",IF(M235&lt;=10,"Niedrig",IF(M235&lt;=18,"Mittel","Hoch")))</f>
        <v/>
      </c>
      <c r="O235" s="10" t="n"/>
      <c r="P235" s="10" t="n"/>
      <c r="Q235" s="10" t="n"/>
      <c r="R235" s="58" t="n"/>
      <c r="S235" s="12" t="n"/>
      <c r="T235" s="10" t="n"/>
      <c r="U235" s="12" t="n"/>
      <c r="V235" s="10" t="n"/>
      <c r="W235" s="58">
        <f>IF(A235&lt;&gt;"",TODAY()+365,"")</f>
        <v/>
      </c>
      <c r="X235" s="10" t="n"/>
    </row>
    <row r="236">
      <c r="A236" s="9" t="n"/>
      <c r="B236" s="10" t="n"/>
      <c r="C236" s="10" t="n"/>
      <c r="D236" s="10" t="n"/>
      <c r="E236" s="10" t="n"/>
      <c r="F236" s="10" t="n"/>
      <c r="G236" s="11" t="n"/>
      <c r="H236" s="11" t="n"/>
      <c r="I236" s="11">
        <f>IF(AND(G236&lt;&gt;"",H236&lt;&gt;""),G236*H236,"")</f>
        <v/>
      </c>
      <c r="J236" s="12">
        <f>IF(I236="","",IF(I236&lt;=10,"Niedrig",IF(I236&lt;=18,"Mittel","Hoch")))</f>
        <v/>
      </c>
      <c r="K236" s="11" t="n"/>
      <c r="L236" s="11" t="n"/>
      <c r="M236" s="11">
        <f>IF(AND(K236&lt;&gt;"",L236&lt;&gt;""),K236*L236,"")</f>
        <v/>
      </c>
      <c r="N236" s="12">
        <f>IF(M236="","",IF(M236&lt;=10,"Niedrig",IF(M236&lt;=18,"Mittel","Hoch")))</f>
        <v/>
      </c>
      <c r="O236" s="10" t="n"/>
      <c r="P236" s="10" t="n"/>
      <c r="Q236" s="10" t="n"/>
      <c r="R236" s="58" t="n"/>
      <c r="S236" s="12" t="n"/>
      <c r="T236" s="10" t="n"/>
      <c r="U236" s="12" t="n"/>
      <c r="V236" s="10" t="n"/>
      <c r="W236" s="58">
        <f>IF(A236&lt;&gt;"",TODAY()+365,"")</f>
        <v/>
      </c>
      <c r="X236" s="10" t="n"/>
    </row>
    <row r="237">
      <c r="A237" s="9" t="n"/>
      <c r="B237" s="10" t="n"/>
      <c r="C237" s="10" t="n"/>
      <c r="D237" s="10" t="n"/>
      <c r="E237" s="10" t="n"/>
      <c r="F237" s="10" t="n"/>
      <c r="G237" s="11" t="n"/>
      <c r="H237" s="11" t="n"/>
      <c r="I237" s="11">
        <f>IF(AND(G237&lt;&gt;"",H237&lt;&gt;""),G237*H237,"")</f>
        <v/>
      </c>
      <c r="J237" s="12">
        <f>IF(I237="","",IF(I237&lt;=10,"Niedrig",IF(I237&lt;=18,"Mittel","Hoch")))</f>
        <v/>
      </c>
      <c r="K237" s="11" t="n"/>
      <c r="L237" s="11" t="n"/>
      <c r="M237" s="11">
        <f>IF(AND(K237&lt;&gt;"",L237&lt;&gt;""),K237*L237,"")</f>
        <v/>
      </c>
      <c r="N237" s="12">
        <f>IF(M237="","",IF(M237&lt;=10,"Niedrig",IF(M237&lt;=18,"Mittel","Hoch")))</f>
        <v/>
      </c>
      <c r="O237" s="10" t="n"/>
      <c r="P237" s="10" t="n"/>
      <c r="Q237" s="10" t="n"/>
      <c r="R237" s="58" t="n"/>
      <c r="S237" s="12" t="n"/>
      <c r="T237" s="10" t="n"/>
      <c r="U237" s="12" t="n"/>
      <c r="V237" s="10" t="n"/>
      <c r="W237" s="58">
        <f>IF(A237&lt;&gt;"",TODAY()+365,"")</f>
        <v/>
      </c>
      <c r="X237" s="10" t="n"/>
    </row>
    <row r="238">
      <c r="A238" s="9" t="n"/>
      <c r="B238" s="10" t="n"/>
      <c r="C238" s="10" t="n"/>
      <c r="D238" s="10" t="n"/>
      <c r="E238" s="10" t="n"/>
      <c r="F238" s="10" t="n"/>
      <c r="G238" s="11" t="n"/>
      <c r="H238" s="11" t="n"/>
      <c r="I238" s="11">
        <f>IF(AND(G238&lt;&gt;"",H238&lt;&gt;""),G238*H238,"")</f>
        <v/>
      </c>
      <c r="J238" s="12">
        <f>IF(I238="","",IF(I238&lt;=10,"Niedrig",IF(I238&lt;=18,"Mittel","Hoch")))</f>
        <v/>
      </c>
      <c r="K238" s="11" t="n"/>
      <c r="L238" s="11" t="n"/>
      <c r="M238" s="11">
        <f>IF(AND(K238&lt;&gt;"",L238&lt;&gt;""),K238*L238,"")</f>
        <v/>
      </c>
      <c r="N238" s="12">
        <f>IF(M238="","",IF(M238&lt;=10,"Niedrig",IF(M238&lt;=18,"Mittel","Hoch")))</f>
        <v/>
      </c>
      <c r="O238" s="10" t="n"/>
      <c r="P238" s="10" t="n"/>
      <c r="Q238" s="10" t="n"/>
      <c r="R238" s="58" t="n"/>
      <c r="S238" s="12" t="n"/>
      <c r="T238" s="10" t="n"/>
      <c r="U238" s="12" t="n"/>
      <c r="V238" s="10" t="n"/>
      <c r="W238" s="58">
        <f>IF(A238&lt;&gt;"",TODAY()+365,"")</f>
        <v/>
      </c>
      <c r="X238" s="10" t="n"/>
    </row>
    <row r="239">
      <c r="A239" s="9" t="n"/>
      <c r="B239" s="10" t="n"/>
      <c r="C239" s="10" t="n"/>
      <c r="D239" s="10" t="n"/>
      <c r="E239" s="10" t="n"/>
      <c r="F239" s="10" t="n"/>
      <c r="G239" s="11" t="n"/>
      <c r="H239" s="11" t="n"/>
      <c r="I239" s="11">
        <f>IF(AND(G239&lt;&gt;"",H239&lt;&gt;""),G239*H239,"")</f>
        <v/>
      </c>
      <c r="J239" s="12">
        <f>IF(I239="","",IF(I239&lt;=10,"Niedrig",IF(I239&lt;=18,"Mittel","Hoch")))</f>
        <v/>
      </c>
      <c r="K239" s="11" t="n"/>
      <c r="L239" s="11" t="n"/>
      <c r="M239" s="11">
        <f>IF(AND(K239&lt;&gt;"",L239&lt;&gt;""),K239*L239,"")</f>
        <v/>
      </c>
      <c r="N239" s="12">
        <f>IF(M239="","",IF(M239&lt;=10,"Niedrig",IF(M239&lt;=18,"Mittel","Hoch")))</f>
        <v/>
      </c>
      <c r="O239" s="10" t="n"/>
      <c r="P239" s="10" t="n"/>
      <c r="Q239" s="10" t="n"/>
      <c r="R239" s="58" t="n"/>
      <c r="S239" s="12" t="n"/>
      <c r="T239" s="10" t="n"/>
      <c r="U239" s="12" t="n"/>
      <c r="V239" s="10" t="n"/>
      <c r="W239" s="58">
        <f>IF(A239&lt;&gt;"",TODAY()+365,"")</f>
        <v/>
      </c>
      <c r="X239" s="10" t="n"/>
    </row>
    <row r="240">
      <c r="A240" s="9" t="n"/>
      <c r="B240" s="10" t="n"/>
      <c r="C240" s="10" t="n"/>
      <c r="D240" s="10" t="n"/>
      <c r="E240" s="10" t="n"/>
      <c r="F240" s="10" t="n"/>
      <c r="G240" s="11" t="n"/>
      <c r="H240" s="11" t="n"/>
      <c r="I240" s="11">
        <f>IF(AND(G240&lt;&gt;"",H240&lt;&gt;""),G240*H240,"")</f>
        <v/>
      </c>
      <c r="J240" s="12">
        <f>IF(I240="","",IF(I240&lt;=10,"Niedrig",IF(I240&lt;=18,"Mittel","Hoch")))</f>
        <v/>
      </c>
      <c r="K240" s="11" t="n"/>
      <c r="L240" s="11" t="n"/>
      <c r="M240" s="11">
        <f>IF(AND(K240&lt;&gt;"",L240&lt;&gt;""),K240*L240,"")</f>
        <v/>
      </c>
      <c r="N240" s="12">
        <f>IF(M240="","",IF(M240&lt;=10,"Niedrig",IF(M240&lt;=18,"Mittel","Hoch")))</f>
        <v/>
      </c>
      <c r="O240" s="10" t="n"/>
      <c r="P240" s="10" t="n"/>
      <c r="Q240" s="10" t="n"/>
      <c r="R240" s="58" t="n"/>
      <c r="S240" s="12" t="n"/>
      <c r="T240" s="10" t="n"/>
      <c r="U240" s="12" t="n"/>
      <c r="V240" s="10" t="n"/>
      <c r="W240" s="58">
        <f>IF(A240&lt;&gt;"",TODAY()+365,"")</f>
        <v/>
      </c>
      <c r="X240" s="10" t="n"/>
    </row>
    <row r="241">
      <c r="A241" s="9" t="n"/>
      <c r="B241" s="10" t="n"/>
      <c r="C241" s="10" t="n"/>
      <c r="D241" s="10" t="n"/>
      <c r="E241" s="10" t="n"/>
      <c r="F241" s="10" t="n"/>
      <c r="G241" s="11" t="n"/>
      <c r="H241" s="11" t="n"/>
      <c r="I241" s="11">
        <f>IF(AND(G241&lt;&gt;"",H241&lt;&gt;""),G241*H241,"")</f>
        <v/>
      </c>
      <c r="J241" s="12">
        <f>IF(I241="","",IF(I241&lt;=10,"Niedrig",IF(I241&lt;=18,"Mittel","Hoch")))</f>
        <v/>
      </c>
      <c r="K241" s="11" t="n"/>
      <c r="L241" s="11" t="n"/>
      <c r="M241" s="11">
        <f>IF(AND(K241&lt;&gt;"",L241&lt;&gt;""),K241*L241,"")</f>
        <v/>
      </c>
      <c r="N241" s="12">
        <f>IF(M241="","",IF(M241&lt;=10,"Niedrig",IF(M241&lt;=18,"Mittel","Hoch")))</f>
        <v/>
      </c>
      <c r="O241" s="10" t="n"/>
      <c r="P241" s="10" t="n"/>
      <c r="Q241" s="10" t="n"/>
      <c r="R241" s="58" t="n"/>
      <c r="S241" s="12" t="n"/>
      <c r="T241" s="10" t="n"/>
      <c r="U241" s="12" t="n"/>
      <c r="V241" s="10" t="n"/>
      <c r="W241" s="58">
        <f>IF(A241&lt;&gt;"",TODAY()+365,"")</f>
        <v/>
      </c>
      <c r="X241" s="10" t="n"/>
    </row>
    <row r="242">
      <c r="A242" s="9" t="n"/>
      <c r="B242" s="10" t="n"/>
      <c r="C242" s="10" t="n"/>
      <c r="D242" s="10" t="n"/>
      <c r="E242" s="10" t="n"/>
      <c r="F242" s="10" t="n"/>
      <c r="G242" s="11" t="n"/>
      <c r="H242" s="11" t="n"/>
      <c r="I242" s="11">
        <f>IF(AND(G242&lt;&gt;"",H242&lt;&gt;""),G242*H242,"")</f>
        <v/>
      </c>
      <c r="J242" s="12">
        <f>IF(I242="","",IF(I242&lt;=10,"Niedrig",IF(I242&lt;=18,"Mittel","Hoch")))</f>
        <v/>
      </c>
      <c r="K242" s="11" t="n"/>
      <c r="L242" s="11" t="n"/>
      <c r="M242" s="11">
        <f>IF(AND(K242&lt;&gt;"",L242&lt;&gt;""),K242*L242,"")</f>
        <v/>
      </c>
      <c r="N242" s="12">
        <f>IF(M242="","",IF(M242&lt;=10,"Niedrig",IF(M242&lt;=18,"Mittel","Hoch")))</f>
        <v/>
      </c>
      <c r="O242" s="10" t="n"/>
      <c r="P242" s="10" t="n"/>
      <c r="Q242" s="10" t="n"/>
      <c r="R242" s="58" t="n"/>
      <c r="S242" s="12" t="n"/>
      <c r="T242" s="10" t="n"/>
      <c r="U242" s="12" t="n"/>
      <c r="V242" s="10" t="n"/>
      <c r="W242" s="58">
        <f>IF(A242&lt;&gt;"",TODAY()+365,"")</f>
        <v/>
      </c>
      <c r="X242" s="10" t="n"/>
    </row>
    <row r="243">
      <c r="A243" s="9" t="n"/>
      <c r="B243" s="10" t="n"/>
      <c r="C243" s="10" t="n"/>
      <c r="D243" s="10" t="n"/>
      <c r="E243" s="10" t="n"/>
      <c r="F243" s="10" t="n"/>
      <c r="G243" s="11" t="n"/>
      <c r="H243" s="11" t="n"/>
      <c r="I243" s="11">
        <f>IF(AND(G243&lt;&gt;"",H243&lt;&gt;""),G243*H243,"")</f>
        <v/>
      </c>
      <c r="J243" s="12">
        <f>IF(I243="","",IF(I243&lt;=10,"Niedrig",IF(I243&lt;=18,"Mittel","Hoch")))</f>
        <v/>
      </c>
      <c r="K243" s="11" t="n"/>
      <c r="L243" s="11" t="n"/>
      <c r="M243" s="11">
        <f>IF(AND(K243&lt;&gt;"",L243&lt;&gt;""),K243*L243,"")</f>
        <v/>
      </c>
      <c r="N243" s="12">
        <f>IF(M243="","",IF(M243&lt;=10,"Niedrig",IF(M243&lt;=18,"Mittel","Hoch")))</f>
        <v/>
      </c>
      <c r="O243" s="10" t="n"/>
      <c r="P243" s="10" t="n"/>
      <c r="Q243" s="10" t="n"/>
      <c r="R243" s="58" t="n"/>
      <c r="S243" s="12" t="n"/>
      <c r="T243" s="10" t="n"/>
      <c r="U243" s="12" t="n"/>
      <c r="V243" s="10" t="n"/>
      <c r="W243" s="58">
        <f>IF(A243&lt;&gt;"",TODAY()+365,"")</f>
        <v/>
      </c>
      <c r="X243" s="10" t="n"/>
    </row>
    <row r="244">
      <c r="A244" s="9" t="n"/>
      <c r="B244" s="10" t="n"/>
      <c r="C244" s="10" t="n"/>
      <c r="D244" s="10" t="n"/>
      <c r="E244" s="10" t="n"/>
      <c r="F244" s="10" t="n"/>
      <c r="G244" s="11" t="n"/>
      <c r="H244" s="11" t="n"/>
      <c r="I244" s="11">
        <f>IF(AND(G244&lt;&gt;"",H244&lt;&gt;""),G244*H244,"")</f>
        <v/>
      </c>
      <c r="J244" s="12">
        <f>IF(I244="","",IF(I244&lt;=10,"Niedrig",IF(I244&lt;=18,"Mittel","Hoch")))</f>
        <v/>
      </c>
      <c r="K244" s="11" t="n"/>
      <c r="L244" s="11" t="n"/>
      <c r="M244" s="11">
        <f>IF(AND(K244&lt;&gt;"",L244&lt;&gt;""),K244*L244,"")</f>
        <v/>
      </c>
      <c r="N244" s="12">
        <f>IF(M244="","",IF(M244&lt;=10,"Niedrig",IF(M244&lt;=18,"Mittel","Hoch")))</f>
        <v/>
      </c>
      <c r="O244" s="10" t="n"/>
      <c r="P244" s="10" t="n"/>
      <c r="Q244" s="10" t="n"/>
      <c r="R244" s="58" t="n"/>
      <c r="S244" s="12" t="n"/>
      <c r="T244" s="10" t="n"/>
      <c r="U244" s="12" t="n"/>
      <c r="V244" s="10" t="n"/>
      <c r="W244" s="58">
        <f>IF(A244&lt;&gt;"",TODAY()+365,"")</f>
        <v/>
      </c>
      <c r="X244" s="10" t="n"/>
    </row>
    <row r="245">
      <c r="A245" s="9" t="n"/>
      <c r="B245" s="10" t="n"/>
      <c r="C245" s="10" t="n"/>
      <c r="D245" s="10" t="n"/>
      <c r="E245" s="10" t="n"/>
      <c r="F245" s="10" t="n"/>
      <c r="G245" s="11" t="n"/>
      <c r="H245" s="11" t="n"/>
      <c r="I245" s="11">
        <f>IF(AND(G245&lt;&gt;"",H245&lt;&gt;""),G245*H245,"")</f>
        <v/>
      </c>
      <c r="J245" s="12">
        <f>IF(I245="","",IF(I245&lt;=10,"Niedrig",IF(I245&lt;=18,"Mittel","Hoch")))</f>
        <v/>
      </c>
      <c r="K245" s="11" t="n"/>
      <c r="L245" s="11" t="n"/>
      <c r="M245" s="11">
        <f>IF(AND(K245&lt;&gt;"",L245&lt;&gt;""),K245*L245,"")</f>
        <v/>
      </c>
      <c r="N245" s="12">
        <f>IF(M245="","",IF(M245&lt;=10,"Niedrig",IF(M245&lt;=18,"Mittel","Hoch")))</f>
        <v/>
      </c>
      <c r="O245" s="10" t="n"/>
      <c r="P245" s="10" t="n"/>
      <c r="Q245" s="10" t="n"/>
      <c r="R245" s="58" t="n"/>
      <c r="S245" s="12" t="n"/>
      <c r="T245" s="10" t="n"/>
      <c r="U245" s="12" t="n"/>
      <c r="V245" s="10" t="n"/>
      <c r="W245" s="58">
        <f>IF(A245&lt;&gt;"",TODAY()+365,"")</f>
        <v/>
      </c>
      <c r="X245" s="10" t="n"/>
    </row>
    <row r="246">
      <c r="A246" s="9" t="n"/>
      <c r="B246" s="10" t="n"/>
      <c r="C246" s="10" t="n"/>
      <c r="D246" s="10" t="n"/>
      <c r="E246" s="10" t="n"/>
      <c r="F246" s="10" t="n"/>
      <c r="G246" s="11" t="n"/>
      <c r="H246" s="11" t="n"/>
      <c r="I246" s="11">
        <f>IF(AND(G246&lt;&gt;"",H246&lt;&gt;""),G246*H246,"")</f>
        <v/>
      </c>
      <c r="J246" s="12">
        <f>IF(I246="","",IF(I246&lt;=10,"Niedrig",IF(I246&lt;=18,"Mittel","Hoch")))</f>
        <v/>
      </c>
      <c r="K246" s="11" t="n"/>
      <c r="L246" s="11" t="n"/>
      <c r="M246" s="11">
        <f>IF(AND(K246&lt;&gt;"",L246&lt;&gt;""),K246*L246,"")</f>
        <v/>
      </c>
      <c r="N246" s="12">
        <f>IF(M246="","",IF(M246&lt;=10,"Niedrig",IF(M246&lt;=18,"Mittel","Hoch")))</f>
        <v/>
      </c>
      <c r="O246" s="10" t="n"/>
      <c r="P246" s="10" t="n"/>
      <c r="Q246" s="10" t="n"/>
      <c r="R246" s="58" t="n"/>
      <c r="S246" s="12" t="n"/>
      <c r="T246" s="10" t="n"/>
      <c r="U246" s="12" t="n"/>
      <c r="V246" s="10" t="n"/>
      <c r="W246" s="58">
        <f>IF(A246&lt;&gt;"",TODAY()+365,"")</f>
        <v/>
      </c>
      <c r="X246" s="10" t="n"/>
    </row>
    <row r="247">
      <c r="A247" s="9" t="n"/>
      <c r="B247" s="10" t="n"/>
      <c r="C247" s="10" t="n"/>
      <c r="D247" s="10" t="n"/>
      <c r="E247" s="10" t="n"/>
      <c r="F247" s="10" t="n"/>
      <c r="G247" s="11" t="n"/>
      <c r="H247" s="11" t="n"/>
      <c r="I247" s="11">
        <f>IF(AND(G247&lt;&gt;"",H247&lt;&gt;""),G247*H247,"")</f>
        <v/>
      </c>
      <c r="J247" s="12">
        <f>IF(I247="","",IF(I247&lt;=10,"Niedrig",IF(I247&lt;=18,"Mittel","Hoch")))</f>
        <v/>
      </c>
      <c r="K247" s="11" t="n"/>
      <c r="L247" s="11" t="n"/>
      <c r="M247" s="11">
        <f>IF(AND(K247&lt;&gt;"",L247&lt;&gt;""),K247*L247,"")</f>
        <v/>
      </c>
      <c r="N247" s="12">
        <f>IF(M247="","",IF(M247&lt;=10,"Niedrig",IF(M247&lt;=18,"Mittel","Hoch")))</f>
        <v/>
      </c>
      <c r="O247" s="10" t="n"/>
      <c r="P247" s="10" t="n"/>
      <c r="Q247" s="10" t="n"/>
      <c r="R247" s="58" t="n"/>
      <c r="S247" s="12" t="n"/>
      <c r="T247" s="10" t="n"/>
      <c r="U247" s="12" t="n"/>
      <c r="V247" s="10" t="n"/>
      <c r="W247" s="58">
        <f>IF(A247&lt;&gt;"",TODAY()+365,"")</f>
        <v/>
      </c>
      <c r="X247" s="10" t="n"/>
    </row>
    <row r="248">
      <c r="A248" s="9" t="n"/>
      <c r="B248" s="10" t="n"/>
      <c r="C248" s="10" t="n"/>
      <c r="D248" s="10" t="n"/>
      <c r="E248" s="10" t="n"/>
      <c r="F248" s="10" t="n"/>
      <c r="G248" s="11" t="n"/>
      <c r="H248" s="11" t="n"/>
      <c r="I248" s="11">
        <f>IF(AND(G248&lt;&gt;"",H248&lt;&gt;""),G248*H248,"")</f>
        <v/>
      </c>
      <c r="J248" s="12">
        <f>IF(I248="","",IF(I248&lt;=10,"Niedrig",IF(I248&lt;=18,"Mittel","Hoch")))</f>
        <v/>
      </c>
      <c r="K248" s="11" t="n"/>
      <c r="L248" s="11" t="n"/>
      <c r="M248" s="11">
        <f>IF(AND(K248&lt;&gt;"",L248&lt;&gt;""),K248*L248,"")</f>
        <v/>
      </c>
      <c r="N248" s="12">
        <f>IF(M248="","",IF(M248&lt;=10,"Niedrig",IF(M248&lt;=18,"Mittel","Hoch")))</f>
        <v/>
      </c>
      <c r="O248" s="10" t="n"/>
      <c r="P248" s="10" t="n"/>
      <c r="Q248" s="10" t="n"/>
      <c r="R248" s="58" t="n"/>
      <c r="S248" s="12" t="n"/>
      <c r="T248" s="10" t="n"/>
      <c r="U248" s="12" t="n"/>
      <c r="V248" s="10" t="n"/>
      <c r="W248" s="58">
        <f>IF(A248&lt;&gt;"",TODAY()+365,"")</f>
        <v/>
      </c>
      <c r="X248" s="10" t="n"/>
    </row>
    <row r="249">
      <c r="A249" s="9" t="n"/>
      <c r="B249" s="10" t="n"/>
      <c r="C249" s="10" t="n"/>
      <c r="D249" s="10" t="n"/>
      <c r="E249" s="10" t="n"/>
      <c r="F249" s="10" t="n"/>
      <c r="G249" s="11" t="n"/>
      <c r="H249" s="11" t="n"/>
      <c r="I249" s="11">
        <f>IF(AND(G249&lt;&gt;"",H249&lt;&gt;""),G249*H249,"")</f>
        <v/>
      </c>
      <c r="J249" s="12">
        <f>IF(I249="","",IF(I249&lt;=10,"Niedrig",IF(I249&lt;=18,"Mittel","Hoch")))</f>
        <v/>
      </c>
      <c r="K249" s="11" t="n"/>
      <c r="L249" s="11" t="n"/>
      <c r="M249" s="11">
        <f>IF(AND(K249&lt;&gt;"",L249&lt;&gt;""),K249*L249,"")</f>
        <v/>
      </c>
      <c r="N249" s="12">
        <f>IF(M249="","",IF(M249&lt;=10,"Niedrig",IF(M249&lt;=18,"Mittel","Hoch")))</f>
        <v/>
      </c>
      <c r="O249" s="10" t="n"/>
      <c r="P249" s="10" t="n"/>
      <c r="Q249" s="10" t="n"/>
      <c r="R249" s="58" t="n"/>
      <c r="S249" s="12" t="n"/>
      <c r="T249" s="10" t="n"/>
      <c r="U249" s="12" t="n"/>
      <c r="V249" s="10" t="n"/>
      <c r="W249" s="58">
        <f>IF(A249&lt;&gt;"",TODAY()+365,"")</f>
        <v/>
      </c>
      <c r="X249" s="10" t="n"/>
    </row>
    <row r="250">
      <c r="A250" s="9" t="n"/>
      <c r="B250" s="10" t="n"/>
      <c r="C250" s="10" t="n"/>
      <c r="D250" s="10" t="n"/>
      <c r="E250" s="10" t="n"/>
      <c r="F250" s="10" t="n"/>
      <c r="G250" s="11" t="n"/>
      <c r="H250" s="11" t="n"/>
      <c r="I250" s="11">
        <f>IF(AND(G250&lt;&gt;"",H250&lt;&gt;""),G250*H250,"")</f>
        <v/>
      </c>
      <c r="J250" s="12">
        <f>IF(I250="","",IF(I250&lt;=10,"Niedrig",IF(I250&lt;=18,"Mittel","Hoch")))</f>
        <v/>
      </c>
      <c r="K250" s="11" t="n"/>
      <c r="L250" s="11" t="n"/>
      <c r="M250" s="11">
        <f>IF(AND(K250&lt;&gt;"",L250&lt;&gt;""),K250*L250,"")</f>
        <v/>
      </c>
      <c r="N250" s="12">
        <f>IF(M250="","",IF(M250&lt;=10,"Niedrig",IF(M250&lt;=18,"Mittel","Hoch")))</f>
        <v/>
      </c>
      <c r="O250" s="10" t="n"/>
      <c r="P250" s="10" t="n"/>
      <c r="Q250" s="10" t="n"/>
      <c r="R250" s="58" t="n"/>
      <c r="S250" s="12" t="n"/>
      <c r="T250" s="10" t="n"/>
      <c r="U250" s="12" t="n"/>
      <c r="V250" s="10" t="n"/>
      <c r="W250" s="58">
        <f>IF(A250&lt;&gt;"",TODAY()+365,"")</f>
        <v/>
      </c>
      <c r="X250" s="10" t="n"/>
    </row>
    <row r="251">
      <c r="A251" s="9" t="n"/>
      <c r="B251" s="10" t="n"/>
      <c r="C251" s="10" t="n"/>
      <c r="D251" s="10" t="n"/>
      <c r="E251" s="10" t="n"/>
      <c r="F251" s="10" t="n"/>
      <c r="G251" s="11" t="n"/>
      <c r="H251" s="11" t="n"/>
      <c r="I251" s="11">
        <f>IF(AND(G251&lt;&gt;"",H251&lt;&gt;""),G251*H251,"")</f>
        <v/>
      </c>
      <c r="J251" s="12">
        <f>IF(I251="","",IF(I251&lt;=10,"Niedrig",IF(I251&lt;=18,"Mittel","Hoch")))</f>
        <v/>
      </c>
      <c r="K251" s="11" t="n"/>
      <c r="L251" s="11" t="n"/>
      <c r="M251" s="11">
        <f>IF(AND(K251&lt;&gt;"",L251&lt;&gt;""),K251*L251,"")</f>
        <v/>
      </c>
      <c r="N251" s="12">
        <f>IF(M251="","",IF(M251&lt;=10,"Niedrig",IF(M251&lt;=18,"Mittel","Hoch")))</f>
        <v/>
      </c>
      <c r="O251" s="10" t="n"/>
      <c r="P251" s="10" t="n"/>
      <c r="Q251" s="10" t="n"/>
      <c r="R251" s="58" t="n"/>
      <c r="S251" s="12" t="n"/>
      <c r="T251" s="10" t="n"/>
      <c r="U251" s="12" t="n"/>
      <c r="V251" s="10" t="n"/>
      <c r="W251" s="58">
        <f>IF(A251&lt;&gt;"",TODAY()+365,"")</f>
        <v/>
      </c>
      <c r="X251" s="10" t="n"/>
    </row>
    <row r="252">
      <c r="A252" s="9" t="n"/>
      <c r="B252" s="10" t="n"/>
      <c r="C252" s="10" t="n"/>
      <c r="D252" s="10" t="n"/>
      <c r="E252" s="10" t="n"/>
      <c r="F252" s="10" t="n"/>
      <c r="G252" s="11" t="n"/>
      <c r="H252" s="11" t="n"/>
      <c r="I252" s="11">
        <f>IF(AND(G252&lt;&gt;"",H252&lt;&gt;""),G252*H252,"")</f>
        <v/>
      </c>
      <c r="J252" s="12">
        <f>IF(I252="","",IF(I252&lt;=10,"Niedrig",IF(I252&lt;=18,"Mittel","Hoch")))</f>
        <v/>
      </c>
      <c r="K252" s="11" t="n"/>
      <c r="L252" s="11" t="n"/>
      <c r="M252" s="11">
        <f>IF(AND(K252&lt;&gt;"",L252&lt;&gt;""),K252*L252,"")</f>
        <v/>
      </c>
      <c r="N252" s="12">
        <f>IF(M252="","",IF(M252&lt;=10,"Niedrig",IF(M252&lt;=18,"Mittel","Hoch")))</f>
        <v/>
      </c>
      <c r="O252" s="10" t="n"/>
      <c r="P252" s="10" t="n"/>
      <c r="Q252" s="10" t="n"/>
      <c r="R252" s="58" t="n"/>
      <c r="S252" s="12" t="n"/>
      <c r="T252" s="10" t="n"/>
      <c r="U252" s="12" t="n"/>
      <c r="V252" s="10" t="n"/>
      <c r="W252" s="58">
        <f>IF(A252&lt;&gt;"",TODAY()+365,"")</f>
        <v/>
      </c>
      <c r="X252" s="10" t="n"/>
    </row>
    <row r="253">
      <c r="A253" s="9" t="n"/>
      <c r="B253" s="10" t="n"/>
      <c r="C253" s="10" t="n"/>
      <c r="D253" s="10" t="n"/>
      <c r="E253" s="10" t="n"/>
      <c r="F253" s="10" t="n"/>
      <c r="G253" s="11" t="n"/>
      <c r="H253" s="11" t="n"/>
      <c r="I253" s="11">
        <f>IF(AND(G253&lt;&gt;"",H253&lt;&gt;""),G253*H253,"")</f>
        <v/>
      </c>
      <c r="J253" s="12">
        <f>IF(I253="","",IF(I253&lt;=10,"Niedrig",IF(I253&lt;=18,"Mittel","Hoch")))</f>
        <v/>
      </c>
      <c r="K253" s="11" t="n"/>
      <c r="L253" s="11" t="n"/>
      <c r="M253" s="11">
        <f>IF(AND(K253&lt;&gt;"",L253&lt;&gt;""),K253*L253,"")</f>
        <v/>
      </c>
      <c r="N253" s="12">
        <f>IF(M253="","",IF(M253&lt;=10,"Niedrig",IF(M253&lt;=18,"Mittel","Hoch")))</f>
        <v/>
      </c>
      <c r="O253" s="10" t="n"/>
      <c r="P253" s="10" t="n"/>
      <c r="Q253" s="10" t="n"/>
      <c r="R253" s="58" t="n"/>
      <c r="S253" s="12" t="n"/>
      <c r="T253" s="10" t="n"/>
      <c r="U253" s="12" t="n"/>
      <c r="V253" s="10" t="n"/>
      <c r="W253" s="58">
        <f>IF(A253&lt;&gt;"",TODAY()+365,"")</f>
        <v/>
      </c>
      <c r="X253" s="10" t="n"/>
    </row>
    <row r="254">
      <c r="A254" s="9" t="n"/>
      <c r="B254" s="10" t="n"/>
      <c r="C254" s="10" t="n"/>
      <c r="D254" s="10" t="n"/>
      <c r="E254" s="10" t="n"/>
      <c r="F254" s="10" t="n"/>
      <c r="G254" s="11" t="n"/>
      <c r="H254" s="11" t="n"/>
      <c r="I254" s="11">
        <f>IF(AND(G254&lt;&gt;"",H254&lt;&gt;""),G254*H254,"")</f>
        <v/>
      </c>
      <c r="J254" s="12">
        <f>IF(I254="","",IF(I254&lt;=10,"Niedrig",IF(I254&lt;=18,"Mittel","Hoch")))</f>
        <v/>
      </c>
      <c r="K254" s="11" t="n"/>
      <c r="L254" s="11" t="n"/>
      <c r="M254" s="11">
        <f>IF(AND(K254&lt;&gt;"",L254&lt;&gt;""),K254*L254,"")</f>
        <v/>
      </c>
      <c r="N254" s="12">
        <f>IF(M254="","",IF(M254&lt;=10,"Niedrig",IF(M254&lt;=18,"Mittel","Hoch")))</f>
        <v/>
      </c>
      <c r="O254" s="10" t="n"/>
      <c r="P254" s="10" t="n"/>
      <c r="Q254" s="10" t="n"/>
      <c r="R254" s="58" t="n"/>
      <c r="S254" s="12" t="n"/>
      <c r="T254" s="10" t="n"/>
      <c r="U254" s="12" t="n"/>
      <c r="V254" s="10" t="n"/>
      <c r="W254" s="58">
        <f>IF(A254&lt;&gt;"",TODAY()+365,"")</f>
        <v/>
      </c>
      <c r="X254" s="10" t="n"/>
    </row>
    <row r="255">
      <c r="A255" s="9" t="n"/>
      <c r="B255" s="10" t="n"/>
      <c r="C255" s="10" t="n"/>
      <c r="D255" s="10" t="n"/>
      <c r="E255" s="10" t="n"/>
      <c r="F255" s="10" t="n"/>
      <c r="G255" s="11" t="n"/>
      <c r="H255" s="11" t="n"/>
      <c r="I255" s="11">
        <f>IF(AND(G255&lt;&gt;"",H255&lt;&gt;""),G255*H255,"")</f>
        <v/>
      </c>
      <c r="J255" s="12">
        <f>IF(I255="","",IF(I255&lt;=10,"Niedrig",IF(I255&lt;=18,"Mittel","Hoch")))</f>
        <v/>
      </c>
      <c r="K255" s="11" t="n"/>
      <c r="L255" s="11" t="n"/>
      <c r="M255" s="11">
        <f>IF(AND(K255&lt;&gt;"",L255&lt;&gt;""),K255*L255,"")</f>
        <v/>
      </c>
      <c r="N255" s="12">
        <f>IF(M255="","",IF(M255&lt;=10,"Niedrig",IF(M255&lt;=18,"Mittel","Hoch")))</f>
        <v/>
      </c>
      <c r="O255" s="10" t="n"/>
      <c r="P255" s="10" t="n"/>
      <c r="Q255" s="10" t="n"/>
      <c r="R255" s="58" t="n"/>
      <c r="S255" s="12" t="n"/>
      <c r="T255" s="10" t="n"/>
      <c r="U255" s="12" t="n"/>
      <c r="V255" s="10" t="n"/>
      <c r="W255" s="58">
        <f>IF(A255&lt;&gt;"",TODAY()+365,"")</f>
        <v/>
      </c>
      <c r="X255" s="10" t="n"/>
    </row>
    <row r="256">
      <c r="A256" s="9" t="n"/>
      <c r="B256" s="10" t="n"/>
      <c r="C256" s="10" t="n"/>
      <c r="D256" s="10" t="n"/>
      <c r="E256" s="10" t="n"/>
      <c r="F256" s="10" t="n"/>
      <c r="G256" s="11" t="n"/>
      <c r="H256" s="11" t="n"/>
      <c r="I256" s="11">
        <f>IF(AND(G256&lt;&gt;"",H256&lt;&gt;""),G256*H256,"")</f>
        <v/>
      </c>
      <c r="J256" s="12">
        <f>IF(I256="","",IF(I256&lt;=10,"Niedrig",IF(I256&lt;=18,"Mittel","Hoch")))</f>
        <v/>
      </c>
      <c r="K256" s="11" t="n"/>
      <c r="L256" s="11" t="n"/>
      <c r="M256" s="11">
        <f>IF(AND(K256&lt;&gt;"",L256&lt;&gt;""),K256*L256,"")</f>
        <v/>
      </c>
      <c r="N256" s="12">
        <f>IF(M256="","",IF(M256&lt;=10,"Niedrig",IF(M256&lt;=18,"Mittel","Hoch")))</f>
        <v/>
      </c>
      <c r="O256" s="10" t="n"/>
      <c r="P256" s="10" t="n"/>
      <c r="Q256" s="10" t="n"/>
      <c r="R256" s="58" t="n"/>
      <c r="S256" s="12" t="n"/>
      <c r="T256" s="10" t="n"/>
      <c r="U256" s="12" t="n"/>
      <c r="V256" s="10" t="n"/>
      <c r="W256" s="58">
        <f>IF(A256&lt;&gt;"",TODAY()+365,"")</f>
        <v/>
      </c>
      <c r="X256" s="10" t="n"/>
    </row>
    <row r="257">
      <c r="A257" s="9" t="n"/>
      <c r="B257" s="10" t="n"/>
      <c r="C257" s="10" t="n"/>
      <c r="D257" s="10" t="n"/>
      <c r="E257" s="10" t="n"/>
      <c r="F257" s="10" t="n"/>
      <c r="G257" s="11" t="n"/>
      <c r="H257" s="11" t="n"/>
      <c r="I257" s="11">
        <f>IF(AND(G257&lt;&gt;"",H257&lt;&gt;""),G257*H257,"")</f>
        <v/>
      </c>
      <c r="J257" s="12">
        <f>IF(I257="","",IF(I257&lt;=10,"Niedrig",IF(I257&lt;=18,"Mittel","Hoch")))</f>
        <v/>
      </c>
      <c r="K257" s="11" t="n"/>
      <c r="L257" s="11" t="n"/>
      <c r="M257" s="11">
        <f>IF(AND(K257&lt;&gt;"",L257&lt;&gt;""),K257*L257,"")</f>
        <v/>
      </c>
      <c r="N257" s="12">
        <f>IF(M257="","",IF(M257&lt;=10,"Niedrig",IF(M257&lt;=18,"Mittel","Hoch")))</f>
        <v/>
      </c>
      <c r="O257" s="10" t="n"/>
      <c r="P257" s="10" t="n"/>
      <c r="Q257" s="10" t="n"/>
      <c r="R257" s="58" t="n"/>
      <c r="S257" s="12" t="n"/>
      <c r="T257" s="10" t="n"/>
      <c r="U257" s="12" t="n"/>
      <c r="V257" s="10" t="n"/>
      <c r="W257" s="58">
        <f>IF(A257&lt;&gt;"",TODAY()+365,"")</f>
        <v/>
      </c>
      <c r="X257" s="10" t="n"/>
    </row>
    <row r="258">
      <c r="A258" s="9" t="n"/>
      <c r="B258" s="10" t="n"/>
      <c r="C258" s="10" t="n"/>
      <c r="D258" s="10" t="n"/>
      <c r="E258" s="10" t="n"/>
      <c r="F258" s="10" t="n"/>
      <c r="G258" s="11" t="n"/>
      <c r="H258" s="11" t="n"/>
      <c r="I258" s="11">
        <f>IF(AND(G258&lt;&gt;"",H258&lt;&gt;""),G258*H258,"")</f>
        <v/>
      </c>
      <c r="J258" s="12">
        <f>IF(I258="","",IF(I258&lt;=10,"Niedrig",IF(I258&lt;=18,"Mittel","Hoch")))</f>
        <v/>
      </c>
      <c r="K258" s="11" t="n"/>
      <c r="L258" s="11" t="n"/>
      <c r="M258" s="11">
        <f>IF(AND(K258&lt;&gt;"",L258&lt;&gt;""),K258*L258,"")</f>
        <v/>
      </c>
      <c r="N258" s="12">
        <f>IF(M258="","",IF(M258&lt;=10,"Niedrig",IF(M258&lt;=18,"Mittel","Hoch")))</f>
        <v/>
      </c>
      <c r="O258" s="10" t="n"/>
      <c r="P258" s="10" t="n"/>
      <c r="Q258" s="10" t="n"/>
      <c r="R258" s="58" t="n"/>
      <c r="S258" s="12" t="n"/>
      <c r="T258" s="10" t="n"/>
      <c r="U258" s="12" t="n"/>
      <c r="V258" s="10" t="n"/>
      <c r="W258" s="58">
        <f>IF(A258&lt;&gt;"",TODAY()+365,"")</f>
        <v/>
      </c>
      <c r="X258" s="10" t="n"/>
    </row>
    <row r="259">
      <c r="A259" s="9" t="n"/>
      <c r="B259" s="10" t="n"/>
      <c r="C259" s="10" t="n"/>
      <c r="D259" s="10" t="n"/>
      <c r="E259" s="10" t="n"/>
      <c r="F259" s="10" t="n"/>
      <c r="G259" s="11" t="n"/>
      <c r="H259" s="11" t="n"/>
      <c r="I259" s="11">
        <f>IF(AND(G259&lt;&gt;"",H259&lt;&gt;""),G259*H259,"")</f>
        <v/>
      </c>
      <c r="J259" s="12">
        <f>IF(I259="","",IF(I259&lt;=10,"Niedrig",IF(I259&lt;=18,"Mittel","Hoch")))</f>
        <v/>
      </c>
      <c r="K259" s="11" t="n"/>
      <c r="L259" s="11" t="n"/>
      <c r="M259" s="11">
        <f>IF(AND(K259&lt;&gt;"",L259&lt;&gt;""),K259*L259,"")</f>
        <v/>
      </c>
      <c r="N259" s="12">
        <f>IF(M259="","",IF(M259&lt;=10,"Niedrig",IF(M259&lt;=18,"Mittel","Hoch")))</f>
        <v/>
      </c>
      <c r="O259" s="10" t="n"/>
      <c r="P259" s="10" t="n"/>
      <c r="Q259" s="10" t="n"/>
      <c r="R259" s="58" t="n"/>
      <c r="S259" s="12" t="n"/>
      <c r="T259" s="10" t="n"/>
      <c r="U259" s="12" t="n"/>
      <c r="V259" s="10" t="n"/>
      <c r="W259" s="58">
        <f>IF(A259&lt;&gt;"",TODAY()+365,"")</f>
        <v/>
      </c>
      <c r="X259" s="10" t="n"/>
    </row>
    <row r="260">
      <c r="A260" s="9" t="n"/>
      <c r="B260" s="10" t="n"/>
      <c r="C260" s="10" t="n"/>
      <c r="D260" s="10" t="n"/>
      <c r="E260" s="10" t="n"/>
      <c r="F260" s="10" t="n"/>
      <c r="G260" s="11" t="n"/>
      <c r="H260" s="11" t="n"/>
      <c r="I260" s="11">
        <f>IF(AND(G260&lt;&gt;"",H260&lt;&gt;""),G260*H260,"")</f>
        <v/>
      </c>
      <c r="J260" s="12">
        <f>IF(I260="","",IF(I260&lt;=10,"Niedrig",IF(I260&lt;=18,"Mittel","Hoch")))</f>
        <v/>
      </c>
      <c r="K260" s="11" t="n"/>
      <c r="L260" s="11" t="n"/>
      <c r="M260" s="11">
        <f>IF(AND(K260&lt;&gt;"",L260&lt;&gt;""),K260*L260,"")</f>
        <v/>
      </c>
      <c r="N260" s="12">
        <f>IF(M260="","",IF(M260&lt;=10,"Niedrig",IF(M260&lt;=18,"Mittel","Hoch")))</f>
        <v/>
      </c>
      <c r="O260" s="10" t="n"/>
      <c r="P260" s="10" t="n"/>
      <c r="Q260" s="10" t="n"/>
      <c r="R260" s="58" t="n"/>
      <c r="S260" s="12" t="n"/>
      <c r="T260" s="10" t="n"/>
      <c r="U260" s="12" t="n"/>
      <c r="V260" s="10" t="n"/>
      <c r="W260" s="58">
        <f>IF(A260&lt;&gt;"",TODAY()+365,"")</f>
        <v/>
      </c>
      <c r="X260" s="10" t="n"/>
    </row>
    <row r="261">
      <c r="A261" s="9" t="n"/>
      <c r="B261" s="10" t="n"/>
      <c r="C261" s="10" t="n"/>
      <c r="D261" s="10" t="n"/>
      <c r="E261" s="10" t="n"/>
      <c r="F261" s="10" t="n"/>
      <c r="G261" s="11" t="n"/>
      <c r="H261" s="11" t="n"/>
      <c r="I261" s="11">
        <f>IF(AND(G261&lt;&gt;"",H261&lt;&gt;""),G261*H261,"")</f>
        <v/>
      </c>
      <c r="J261" s="12">
        <f>IF(I261="","",IF(I261&lt;=10,"Niedrig",IF(I261&lt;=18,"Mittel","Hoch")))</f>
        <v/>
      </c>
      <c r="K261" s="11" t="n"/>
      <c r="L261" s="11" t="n"/>
      <c r="M261" s="11">
        <f>IF(AND(K261&lt;&gt;"",L261&lt;&gt;""),K261*L261,"")</f>
        <v/>
      </c>
      <c r="N261" s="12">
        <f>IF(M261="","",IF(M261&lt;=10,"Niedrig",IF(M261&lt;=18,"Mittel","Hoch")))</f>
        <v/>
      </c>
      <c r="O261" s="10" t="n"/>
      <c r="P261" s="10" t="n"/>
      <c r="Q261" s="10" t="n"/>
      <c r="R261" s="58" t="n"/>
      <c r="S261" s="12" t="n"/>
      <c r="T261" s="10" t="n"/>
      <c r="U261" s="12" t="n"/>
      <c r="V261" s="10" t="n"/>
      <c r="W261" s="58">
        <f>IF(A261&lt;&gt;"",TODAY()+365,"")</f>
        <v/>
      </c>
      <c r="X261" s="10" t="n"/>
    </row>
    <row r="262">
      <c r="A262" s="9" t="n"/>
      <c r="B262" s="10" t="n"/>
      <c r="C262" s="10" t="n"/>
      <c r="D262" s="10" t="n"/>
      <c r="E262" s="10" t="n"/>
      <c r="F262" s="10" t="n"/>
      <c r="G262" s="11" t="n"/>
      <c r="H262" s="11" t="n"/>
      <c r="I262" s="11">
        <f>IF(AND(G262&lt;&gt;"",H262&lt;&gt;""),G262*H262,"")</f>
        <v/>
      </c>
      <c r="J262" s="12">
        <f>IF(I262="","",IF(I262&lt;=10,"Niedrig",IF(I262&lt;=18,"Mittel","Hoch")))</f>
        <v/>
      </c>
      <c r="K262" s="11" t="n"/>
      <c r="L262" s="11" t="n"/>
      <c r="M262" s="11">
        <f>IF(AND(K262&lt;&gt;"",L262&lt;&gt;""),K262*L262,"")</f>
        <v/>
      </c>
      <c r="N262" s="12">
        <f>IF(M262="","",IF(M262&lt;=10,"Niedrig",IF(M262&lt;=18,"Mittel","Hoch")))</f>
        <v/>
      </c>
      <c r="O262" s="10" t="n"/>
      <c r="P262" s="10" t="n"/>
      <c r="Q262" s="10" t="n"/>
      <c r="R262" s="58" t="n"/>
      <c r="S262" s="12" t="n"/>
      <c r="T262" s="10" t="n"/>
      <c r="U262" s="12" t="n"/>
      <c r="V262" s="10" t="n"/>
      <c r="W262" s="58">
        <f>IF(A262&lt;&gt;"",TODAY()+365,"")</f>
        <v/>
      </c>
      <c r="X262" s="10" t="n"/>
    </row>
    <row r="263">
      <c r="A263" s="9" t="n"/>
      <c r="B263" s="10" t="n"/>
      <c r="C263" s="10" t="n"/>
      <c r="D263" s="10" t="n"/>
      <c r="E263" s="10" t="n"/>
      <c r="F263" s="10" t="n"/>
      <c r="G263" s="11" t="n"/>
      <c r="H263" s="11" t="n"/>
      <c r="I263" s="11">
        <f>IF(AND(G263&lt;&gt;"",H263&lt;&gt;""),G263*H263,"")</f>
        <v/>
      </c>
      <c r="J263" s="12">
        <f>IF(I263="","",IF(I263&lt;=10,"Niedrig",IF(I263&lt;=18,"Mittel","Hoch")))</f>
        <v/>
      </c>
      <c r="K263" s="11" t="n"/>
      <c r="L263" s="11" t="n"/>
      <c r="M263" s="11">
        <f>IF(AND(K263&lt;&gt;"",L263&lt;&gt;""),K263*L263,"")</f>
        <v/>
      </c>
      <c r="N263" s="12">
        <f>IF(M263="","",IF(M263&lt;=10,"Niedrig",IF(M263&lt;=18,"Mittel","Hoch")))</f>
        <v/>
      </c>
      <c r="O263" s="10" t="n"/>
      <c r="P263" s="10" t="n"/>
      <c r="Q263" s="10" t="n"/>
      <c r="R263" s="58" t="n"/>
      <c r="S263" s="12" t="n"/>
      <c r="T263" s="10" t="n"/>
      <c r="U263" s="12" t="n"/>
      <c r="V263" s="10" t="n"/>
      <c r="W263" s="58">
        <f>IF(A263&lt;&gt;"",TODAY()+365,"")</f>
        <v/>
      </c>
      <c r="X263" s="10" t="n"/>
    </row>
    <row r="264">
      <c r="A264" s="9" t="n"/>
      <c r="B264" s="10" t="n"/>
      <c r="C264" s="10" t="n"/>
      <c r="D264" s="10" t="n"/>
      <c r="E264" s="10" t="n"/>
      <c r="F264" s="10" t="n"/>
      <c r="G264" s="11" t="n"/>
      <c r="H264" s="11" t="n"/>
      <c r="I264" s="11">
        <f>IF(AND(G264&lt;&gt;"",H264&lt;&gt;""),G264*H264,"")</f>
        <v/>
      </c>
      <c r="J264" s="12">
        <f>IF(I264="","",IF(I264&lt;=10,"Niedrig",IF(I264&lt;=18,"Mittel","Hoch")))</f>
        <v/>
      </c>
      <c r="K264" s="11" t="n"/>
      <c r="L264" s="11" t="n"/>
      <c r="M264" s="11">
        <f>IF(AND(K264&lt;&gt;"",L264&lt;&gt;""),K264*L264,"")</f>
        <v/>
      </c>
      <c r="N264" s="12">
        <f>IF(M264="","",IF(M264&lt;=10,"Niedrig",IF(M264&lt;=18,"Mittel","Hoch")))</f>
        <v/>
      </c>
      <c r="O264" s="10" t="n"/>
      <c r="P264" s="10" t="n"/>
      <c r="Q264" s="10" t="n"/>
      <c r="R264" s="58" t="n"/>
      <c r="S264" s="12" t="n"/>
      <c r="T264" s="10" t="n"/>
      <c r="U264" s="12" t="n"/>
      <c r="V264" s="10" t="n"/>
      <c r="W264" s="58">
        <f>IF(A264&lt;&gt;"",TODAY()+365,"")</f>
        <v/>
      </c>
      <c r="X264" s="10" t="n"/>
    </row>
    <row r="265">
      <c r="A265" s="9" t="n"/>
      <c r="B265" s="10" t="n"/>
      <c r="C265" s="10" t="n"/>
      <c r="D265" s="10" t="n"/>
      <c r="E265" s="10" t="n"/>
      <c r="F265" s="10" t="n"/>
      <c r="G265" s="11" t="n"/>
      <c r="H265" s="11" t="n"/>
      <c r="I265" s="11">
        <f>IF(AND(G265&lt;&gt;"",H265&lt;&gt;""),G265*H265,"")</f>
        <v/>
      </c>
      <c r="J265" s="12">
        <f>IF(I265="","",IF(I265&lt;=10,"Niedrig",IF(I265&lt;=18,"Mittel","Hoch")))</f>
        <v/>
      </c>
      <c r="K265" s="11" t="n"/>
      <c r="L265" s="11" t="n"/>
      <c r="M265" s="11">
        <f>IF(AND(K265&lt;&gt;"",L265&lt;&gt;""),K265*L265,"")</f>
        <v/>
      </c>
      <c r="N265" s="12">
        <f>IF(M265="","",IF(M265&lt;=10,"Niedrig",IF(M265&lt;=18,"Mittel","Hoch")))</f>
        <v/>
      </c>
      <c r="O265" s="10" t="n"/>
      <c r="P265" s="10" t="n"/>
      <c r="Q265" s="10" t="n"/>
      <c r="R265" s="58" t="n"/>
      <c r="S265" s="12" t="n"/>
      <c r="T265" s="10" t="n"/>
      <c r="U265" s="12" t="n"/>
      <c r="V265" s="10" t="n"/>
      <c r="W265" s="58">
        <f>IF(A265&lt;&gt;"",TODAY()+365,"")</f>
        <v/>
      </c>
      <c r="X265" s="10" t="n"/>
    </row>
    <row r="266">
      <c r="A266" s="9" t="n"/>
      <c r="B266" s="10" t="n"/>
      <c r="C266" s="10" t="n"/>
      <c r="D266" s="10" t="n"/>
      <c r="E266" s="10" t="n"/>
      <c r="F266" s="10" t="n"/>
      <c r="G266" s="11" t="n"/>
      <c r="H266" s="11" t="n"/>
      <c r="I266" s="11">
        <f>IF(AND(G266&lt;&gt;"",H266&lt;&gt;""),G266*H266,"")</f>
        <v/>
      </c>
      <c r="J266" s="12">
        <f>IF(I266="","",IF(I266&lt;=10,"Niedrig",IF(I266&lt;=18,"Mittel","Hoch")))</f>
        <v/>
      </c>
      <c r="K266" s="11" t="n"/>
      <c r="L266" s="11" t="n"/>
      <c r="M266" s="11">
        <f>IF(AND(K266&lt;&gt;"",L266&lt;&gt;""),K266*L266,"")</f>
        <v/>
      </c>
      <c r="N266" s="12">
        <f>IF(M266="","",IF(M266&lt;=10,"Niedrig",IF(M266&lt;=18,"Mittel","Hoch")))</f>
        <v/>
      </c>
      <c r="O266" s="10" t="n"/>
      <c r="P266" s="10" t="n"/>
      <c r="Q266" s="10" t="n"/>
      <c r="R266" s="58" t="n"/>
      <c r="S266" s="12" t="n"/>
      <c r="T266" s="10" t="n"/>
      <c r="U266" s="12" t="n"/>
      <c r="V266" s="10" t="n"/>
      <c r="W266" s="58">
        <f>IF(A266&lt;&gt;"",TODAY()+365,"")</f>
        <v/>
      </c>
      <c r="X266" s="10" t="n"/>
    </row>
    <row r="267">
      <c r="A267" s="9" t="n"/>
      <c r="B267" s="10" t="n"/>
      <c r="C267" s="10" t="n"/>
      <c r="D267" s="10" t="n"/>
      <c r="E267" s="10" t="n"/>
      <c r="F267" s="10" t="n"/>
      <c r="G267" s="11" t="n"/>
      <c r="H267" s="11" t="n"/>
      <c r="I267" s="11">
        <f>IF(AND(G267&lt;&gt;"",H267&lt;&gt;""),G267*H267,"")</f>
        <v/>
      </c>
      <c r="J267" s="12">
        <f>IF(I267="","",IF(I267&lt;=10,"Niedrig",IF(I267&lt;=18,"Mittel","Hoch")))</f>
        <v/>
      </c>
      <c r="K267" s="11" t="n"/>
      <c r="L267" s="11" t="n"/>
      <c r="M267" s="11">
        <f>IF(AND(K267&lt;&gt;"",L267&lt;&gt;""),K267*L267,"")</f>
        <v/>
      </c>
      <c r="N267" s="12">
        <f>IF(M267="","",IF(M267&lt;=10,"Niedrig",IF(M267&lt;=18,"Mittel","Hoch")))</f>
        <v/>
      </c>
      <c r="O267" s="10" t="n"/>
      <c r="P267" s="10" t="n"/>
      <c r="Q267" s="10" t="n"/>
      <c r="R267" s="58" t="n"/>
      <c r="S267" s="12" t="n"/>
      <c r="T267" s="10" t="n"/>
      <c r="U267" s="12" t="n"/>
      <c r="V267" s="10" t="n"/>
      <c r="W267" s="58">
        <f>IF(A267&lt;&gt;"",TODAY()+365,"")</f>
        <v/>
      </c>
      <c r="X267" s="10" t="n"/>
    </row>
    <row r="268">
      <c r="A268" s="9" t="n"/>
      <c r="B268" s="10" t="n"/>
      <c r="C268" s="10" t="n"/>
      <c r="D268" s="10" t="n"/>
      <c r="E268" s="10" t="n"/>
      <c r="F268" s="10" t="n"/>
      <c r="G268" s="11" t="n"/>
      <c r="H268" s="11" t="n"/>
      <c r="I268" s="11">
        <f>IF(AND(G268&lt;&gt;"",H268&lt;&gt;""),G268*H268,"")</f>
        <v/>
      </c>
      <c r="J268" s="12">
        <f>IF(I268="","",IF(I268&lt;=10,"Niedrig",IF(I268&lt;=18,"Mittel","Hoch")))</f>
        <v/>
      </c>
      <c r="K268" s="11" t="n"/>
      <c r="L268" s="11" t="n"/>
      <c r="M268" s="11">
        <f>IF(AND(K268&lt;&gt;"",L268&lt;&gt;""),K268*L268,"")</f>
        <v/>
      </c>
      <c r="N268" s="12">
        <f>IF(M268="","",IF(M268&lt;=10,"Niedrig",IF(M268&lt;=18,"Mittel","Hoch")))</f>
        <v/>
      </c>
      <c r="O268" s="10" t="n"/>
      <c r="P268" s="10" t="n"/>
      <c r="Q268" s="10" t="n"/>
      <c r="R268" s="58" t="n"/>
      <c r="S268" s="12" t="n"/>
      <c r="T268" s="10" t="n"/>
      <c r="U268" s="12" t="n"/>
      <c r="V268" s="10" t="n"/>
      <c r="W268" s="58">
        <f>IF(A268&lt;&gt;"",TODAY()+365,"")</f>
        <v/>
      </c>
      <c r="X268" s="10" t="n"/>
    </row>
    <row r="269">
      <c r="A269" s="9" t="n"/>
      <c r="B269" s="10" t="n"/>
      <c r="C269" s="10" t="n"/>
      <c r="D269" s="10" t="n"/>
      <c r="E269" s="10" t="n"/>
      <c r="F269" s="10" t="n"/>
      <c r="G269" s="11" t="n"/>
      <c r="H269" s="11" t="n"/>
      <c r="I269" s="11">
        <f>IF(AND(G269&lt;&gt;"",H269&lt;&gt;""),G269*H269,"")</f>
        <v/>
      </c>
      <c r="J269" s="12">
        <f>IF(I269="","",IF(I269&lt;=10,"Niedrig",IF(I269&lt;=18,"Mittel","Hoch")))</f>
        <v/>
      </c>
      <c r="K269" s="11" t="n"/>
      <c r="L269" s="11" t="n"/>
      <c r="M269" s="11">
        <f>IF(AND(K269&lt;&gt;"",L269&lt;&gt;""),K269*L269,"")</f>
        <v/>
      </c>
      <c r="N269" s="12">
        <f>IF(M269="","",IF(M269&lt;=10,"Niedrig",IF(M269&lt;=18,"Mittel","Hoch")))</f>
        <v/>
      </c>
      <c r="O269" s="10" t="n"/>
      <c r="P269" s="10" t="n"/>
      <c r="Q269" s="10" t="n"/>
      <c r="R269" s="58" t="n"/>
      <c r="S269" s="12" t="n"/>
      <c r="T269" s="10" t="n"/>
      <c r="U269" s="12" t="n"/>
      <c r="V269" s="10" t="n"/>
      <c r="W269" s="58">
        <f>IF(A269&lt;&gt;"",TODAY()+365,"")</f>
        <v/>
      </c>
      <c r="X269" s="10" t="n"/>
    </row>
    <row r="270">
      <c r="A270" s="9" t="n"/>
      <c r="B270" s="10" t="n"/>
      <c r="C270" s="10" t="n"/>
      <c r="D270" s="10" t="n"/>
      <c r="E270" s="10" t="n"/>
      <c r="F270" s="10" t="n"/>
      <c r="G270" s="11" t="n"/>
      <c r="H270" s="11" t="n"/>
      <c r="I270" s="11">
        <f>IF(AND(G270&lt;&gt;"",H270&lt;&gt;""),G270*H270,"")</f>
        <v/>
      </c>
      <c r="J270" s="12">
        <f>IF(I270="","",IF(I270&lt;=10,"Niedrig",IF(I270&lt;=18,"Mittel","Hoch")))</f>
        <v/>
      </c>
      <c r="K270" s="11" t="n"/>
      <c r="L270" s="11" t="n"/>
      <c r="M270" s="11">
        <f>IF(AND(K270&lt;&gt;"",L270&lt;&gt;""),K270*L270,"")</f>
        <v/>
      </c>
      <c r="N270" s="12">
        <f>IF(M270="","",IF(M270&lt;=10,"Niedrig",IF(M270&lt;=18,"Mittel","Hoch")))</f>
        <v/>
      </c>
      <c r="O270" s="10" t="n"/>
      <c r="P270" s="10" t="n"/>
      <c r="Q270" s="10" t="n"/>
      <c r="R270" s="58" t="n"/>
      <c r="S270" s="12" t="n"/>
      <c r="T270" s="10" t="n"/>
      <c r="U270" s="12" t="n"/>
      <c r="V270" s="10" t="n"/>
      <c r="W270" s="58">
        <f>IF(A270&lt;&gt;"",TODAY()+365,"")</f>
        <v/>
      </c>
      <c r="X270" s="10" t="n"/>
    </row>
    <row r="271">
      <c r="A271" s="9" t="n"/>
      <c r="B271" s="10" t="n"/>
      <c r="C271" s="10" t="n"/>
      <c r="D271" s="10" t="n"/>
      <c r="E271" s="10" t="n"/>
      <c r="F271" s="10" t="n"/>
      <c r="G271" s="11" t="n"/>
      <c r="H271" s="11" t="n"/>
      <c r="I271" s="11">
        <f>IF(AND(G271&lt;&gt;"",H271&lt;&gt;""),G271*H271,"")</f>
        <v/>
      </c>
      <c r="J271" s="12">
        <f>IF(I271="","",IF(I271&lt;=10,"Niedrig",IF(I271&lt;=18,"Mittel","Hoch")))</f>
        <v/>
      </c>
      <c r="K271" s="11" t="n"/>
      <c r="L271" s="11" t="n"/>
      <c r="M271" s="11">
        <f>IF(AND(K271&lt;&gt;"",L271&lt;&gt;""),K271*L271,"")</f>
        <v/>
      </c>
      <c r="N271" s="12">
        <f>IF(M271="","",IF(M271&lt;=10,"Niedrig",IF(M271&lt;=18,"Mittel","Hoch")))</f>
        <v/>
      </c>
      <c r="O271" s="10" t="n"/>
      <c r="P271" s="10" t="n"/>
      <c r="Q271" s="10" t="n"/>
      <c r="R271" s="58" t="n"/>
      <c r="S271" s="12" t="n"/>
      <c r="T271" s="10" t="n"/>
      <c r="U271" s="12" t="n"/>
      <c r="V271" s="10" t="n"/>
      <c r="W271" s="58">
        <f>IF(A271&lt;&gt;"",TODAY()+365,"")</f>
        <v/>
      </c>
      <c r="X271" s="10" t="n"/>
    </row>
    <row r="272">
      <c r="A272" s="9" t="n"/>
      <c r="B272" s="10" t="n"/>
      <c r="C272" s="10" t="n"/>
      <c r="D272" s="10" t="n"/>
      <c r="E272" s="10" t="n"/>
      <c r="F272" s="10" t="n"/>
      <c r="G272" s="11" t="n"/>
      <c r="H272" s="11" t="n"/>
      <c r="I272" s="11">
        <f>IF(AND(G272&lt;&gt;"",H272&lt;&gt;""),G272*H272,"")</f>
        <v/>
      </c>
      <c r="J272" s="12">
        <f>IF(I272="","",IF(I272&lt;=10,"Niedrig",IF(I272&lt;=18,"Mittel","Hoch")))</f>
        <v/>
      </c>
      <c r="K272" s="11" t="n"/>
      <c r="L272" s="11" t="n"/>
      <c r="M272" s="11">
        <f>IF(AND(K272&lt;&gt;"",L272&lt;&gt;""),K272*L272,"")</f>
        <v/>
      </c>
      <c r="N272" s="12">
        <f>IF(M272="","",IF(M272&lt;=10,"Niedrig",IF(M272&lt;=18,"Mittel","Hoch")))</f>
        <v/>
      </c>
      <c r="O272" s="10" t="n"/>
      <c r="P272" s="10" t="n"/>
      <c r="Q272" s="10" t="n"/>
      <c r="R272" s="58" t="n"/>
      <c r="S272" s="12" t="n"/>
      <c r="T272" s="10" t="n"/>
      <c r="U272" s="12" t="n"/>
      <c r="V272" s="10" t="n"/>
      <c r="W272" s="58">
        <f>IF(A272&lt;&gt;"",TODAY()+365,"")</f>
        <v/>
      </c>
      <c r="X272" s="10" t="n"/>
    </row>
    <row r="273">
      <c r="A273" s="9" t="n"/>
      <c r="B273" s="10" t="n"/>
      <c r="C273" s="10" t="n"/>
      <c r="D273" s="10" t="n"/>
      <c r="E273" s="10" t="n"/>
      <c r="F273" s="10" t="n"/>
      <c r="G273" s="11" t="n"/>
      <c r="H273" s="11" t="n"/>
      <c r="I273" s="11">
        <f>IF(AND(G273&lt;&gt;"",H273&lt;&gt;""),G273*H273,"")</f>
        <v/>
      </c>
      <c r="J273" s="12">
        <f>IF(I273="","",IF(I273&lt;=10,"Niedrig",IF(I273&lt;=18,"Mittel","Hoch")))</f>
        <v/>
      </c>
      <c r="K273" s="11" t="n"/>
      <c r="L273" s="11" t="n"/>
      <c r="M273" s="11">
        <f>IF(AND(K273&lt;&gt;"",L273&lt;&gt;""),K273*L273,"")</f>
        <v/>
      </c>
      <c r="N273" s="12">
        <f>IF(M273="","",IF(M273&lt;=10,"Niedrig",IF(M273&lt;=18,"Mittel","Hoch")))</f>
        <v/>
      </c>
      <c r="O273" s="10" t="n"/>
      <c r="P273" s="10" t="n"/>
      <c r="Q273" s="10" t="n"/>
      <c r="R273" s="58" t="n"/>
      <c r="S273" s="12" t="n"/>
      <c r="T273" s="10" t="n"/>
      <c r="U273" s="12" t="n"/>
      <c r="V273" s="10" t="n"/>
      <c r="W273" s="58">
        <f>IF(A273&lt;&gt;"",TODAY()+365,"")</f>
        <v/>
      </c>
      <c r="X273" s="10" t="n"/>
    </row>
    <row r="274">
      <c r="A274" s="9" t="n"/>
      <c r="B274" s="10" t="n"/>
      <c r="C274" s="10" t="n"/>
      <c r="D274" s="10" t="n"/>
      <c r="E274" s="10" t="n"/>
      <c r="F274" s="10" t="n"/>
      <c r="G274" s="11" t="n"/>
      <c r="H274" s="11" t="n"/>
      <c r="I274" s="11">
        <f>IF(AND(G274&lt;&gt;"",H274&lt;&gt;""),G274*H274,"")</f>
        <v/>
      </c>
      <c r="J274" s="12">
        <f>IF(I274="","",IF(I274&lt;=10,"Niedrig",IF(I274&lt;=18,"Mittel","Hoch")))</f>
        <v/>
      </c>
      <c r="K274" s="11" t="n"/>
      <c r="L274" s="11" t="n"/>
      <c r="M274" s="11">
        <f>IF(AND(K274&lt;&gt;"",L274&lt;&gt;""),K274*L274,"")</f>
        <v/>
      </c>
      <c r="N274" s="12">
        <f>IF(M274="","",IF(M274&lt;=10,"Niedrig",IF(M274&lt;=18,"Mittel","Hoch")))</f>
        <v/>
      </c>
      <c r="O274" s="10" t="n"/>
      <c r="P274" s="10" t="n"/>
      <c r="Q274" s="10" t="n"/>
      <c r="R274" s="58" t="n"/>
      <c r="S274" s="12" t="n"/>
      <c r="T274" s="10" t="n"/>
      <c r="U274" s="12" t="n"/>
      <c r="V274" s="10" t="n"/>
      <c r="W274" s="58">
        <f>IF(A274&lt;&gt;"",TODAY()+365,"")</f>
        <v/>
      </c>
      <c r="X274" s="10" t="n"/>
    </row>
    <row r="275">
      <c r="A275" s="9" t="n"/>
      <c r="B275" s="10" t="n"/>
      <c r="C275" s="10" t="n"/>
      <c r="D275" s="10" t="n"/>
      <c r="E275" s="10" t="n"/>
      <c r="F275" s="10" t="n"/>
      <c r="G275" s="11" t="n"/>
      <c r="H275" s="11" t="n"/>
      <c r="I275" s="11">
        <f>IF(AND(G275&lt;&gt;"",H275&lt;&gt;""),G275*H275,"")</f>
        <v/>
      </c>
      <c r="J275" s="12">
        <f>IF(I275="","",IF(I275&lt;=10,"Niedrig",IF(I275&lt;=18,"Mittel","Hoch")))</f>
        <v/>
      </c>
      <c r="K275" s="11" t="n"/>
      <c r="L275" s="11" t="n"/>
      <c r="M275" s="11">
        <f>IF(AND(K275&lt;&gt;"",L275&lt;&gt;""),K275*L275,"")</f>
        <v/>
      </c>
      <c r="N275" s="12">
        <f>IF(M275="","",IF(M275&lt;=10,"Niedrig",IF(M275&lt;=18,"Mittel","Hoch")))</f>
        <v/>
      </c>
      <c r="O275" s="10" t="n"/>
      <c r="P275" s="10" t="n"/>
      <c r="Q275" s="10" t="n"/>
      <c r="R275" s="58" t="n"/>
      <c r="S275" s="12" t="n"/>
      <c r="T275" s="10" t="n"/>
      <c r="U275" s="12" t="n"/>
      <c r="V275" s="10" t="n"/>
      <c r="W275" s="58">
        <f>IF(A275&lt;&gt;"",TODAY()+365,"")</f>
        <v/>
      </c>
      <c r="X275" s="10" t="n"/>
    </row>
    <row r="276">
      <c r="A276" s="9" t="n"/>
      <c r="B276" s="10" t="n"/>
      <c r="C276" s="10" t="n"/>
      <c r="D276" s="10" t="n"/>
      <c r="E276" s="10" t="n"/>
      <c r="F276" s="10" t="n"/>
      <c r="G276" s="11" t="n"/>
      <c r="H276" s="11" t="n"/>
      <c r="I276" s="11">
        <f>IF(AND(G276&lt;&gt;"",H276&lt;&gt;""),G276*H276,"")</f>
        <v/>
      </c>
      <c r="J276" s="12">
        <f>IF(I276="","",IF(I276&lt;=10,"Niedrig",IF(I276&lt;=18,"Mittel","Hoch")))</f>
        <v/>
      </c>
      <c r="K276" s="11" t="n"/>
      <c r="L276" s="11" t="n"/>
      <c r="M276" s="11">
        <f>IF(AND(K276&lt;&gt;"",L276&lt;&gt;""),K276*L276,"")</f>
        <v/>
      </c>
      <c r="N276" s="12">
        <f>IF(M276="","",IF(M276&lt;=10,"Niedrig",IF(M276&lt;=18,"Mittel","Hoch")))</f>
        <v/>
      </c>
      <c r="O276" s="10" t="n"/>
      <c r="P276" s="10" t="n"/>
      <c r="Q276" s="10" t="n"/>
      <c r="R276" s="58" t="n"/>
      <c r="S276" s="12" t="n"/>
      <c r="T276" s="10" t="n"/>
      <c r="U276" s="12" t="n"/>
      <c r="V276" s="10" t="n"/>
      <c r="W276" s="58">
        <f>IF(A276&lt;&gt;"",TODAY()+365,"")</f>
        <v/>
      </c>
      <c r="X276" s="10" t="n"/>
    </row>
    <row r="277">
      <c r="A277" s="9" t="n"/>
      <c r="B277" s="10" t="n"/>
      <c r="C277" s="10" t="n"/>
      <c r="D277" s="10" t="n"/>
      <c r="E277" s="10" t="n"/>
      <c r="F277" s="10" t="n"/>
      <c r="G277" s="11" t="n"/>
      <c r="H277" s="11" t="n"/>
      <c r="I277" s="11">
        <f>IF(AND(G277&lt;&gt;"",H277&lt;&gt;""),G277*H277,"")</f>
        <v/>
      </c>
      <c r="J277" s="12">
        <f>IF(I277="","",IF(I277&lt;=10,"Niedrig",IF(I277&lt;=18,"Mittel","Hoch")))</f>
        <v/>
      </c>
      <c r="K277" s="11" t="n"/>
      <c r="L277" s="11" t="n"/>
      <c r="M277" s="11">
        <f>IF(AND(K277&lt;&gt;"",L277&lt;&gt;""),K277*L277,"")</f>
        <v/>
      </c>
      <c r="N277" s="12">
        <f>IF(M277="","",IF(M277&lt;=10,"Niedrig",IF(M277&lt;=18,"Mittel","Hoch")))</f>
        <v/>
      </c>
      <c r="O277" s="10" t="n"/>
      <c r="P277" s="10" t="n"/>
      <c r="Q277" s="10" t="n"/>
      <c r="R277" s="58" t="n"/>
      <c r="S277" s="12" t="n"/>
      <c r="T277" s="10" t="n"/>
      <c r="U277" s="12" t="n"/>
      <c r="V277" s="10" t="n"/>
      <c r="W277" s="58">
        <f>IF(A277&lt;&gt;"",TODAY()+365,"")</f>
        <v/>
      </c>
      <c r="X277" s="10" t="n"/>
    </row>
    <row r="278">
      <c r="A278" s="9" t="n"/>
      <c r="B278" s="10" t="n"/>
      <c r="C278" s="10" t="n"/>
      <c r="D278" s="10" t="n"/>
      <c r="E278" s="10" t="n"/>
      <c r="F278" s="10" t="n"/>
      <c r="G278" s="11" t="n"/>
      <c r="H278" s="11" t="n"/>
      <c r="I278" s="11">
        <f>IF(AND(G278&lt;&gt;"",H278&lt;&gt;""),G278*H278,"")</f>
        <v/>
      </c>
      <c r="J278" s="12">
        <f>IF(I278="","",IF(I278&lt;=10,"Niedrig",IF(I278&lt;=18,"Mittel","Hoch")))</f>
        <v/>
      </c>
      <c r="K278" s="11" t="n"/>
      <c r="L278" s="11" t="n"/>
      <c r="M278" s="11">
        <f>IF(AND(K278&lt;&gt;"",L278&lt;&gt;""),K278*L278,"")</f>
        <v/>
      </c>
      <c r="N278" s="12">
        <f>IF(M278="","",IF(M278&lt;=10,"Niedrig",IF(M278&lt;=18,"Mittel","Hoch")))</f>
        <v/>
      </c>
      <c r="O278" s="10" t="n"/>
      <c r="P278" s="10" t="n"/>
      <c r="Q278" s="10" t="n"/>
      <c r="R278" s="58" t="n"/>
      <c r="S278" s="12" t="n"/>
      <c r="T278" s="10" t="n"/>
      <c r="U278" s="12" t="n"/>
      <c r="V278" s="10" t="n"/>
      <c r="W278" s="58">
        <f>IF(A278&lt;&gt;"",TODAY()+365,"")</f>
        <v/>
      </c>
      <c r="X278" s="10" t="n"/>
    </row>
    <row r="279">
      <c r="A279" s="9" t="n"/>
      <c r="B279" s="10" t="n"/>
      <c r="C279" s="10" t="n"/>
      <c r="D279" s="10" t="n"/>
      <c r="E279" s="10" t="n"/>
      <c r="F279" s="10" t="n"/>
      <c r="G279" s="11" t="n"/>
      <c r="H279" s="11" t="n"/>
      <c r="I279" s="11">
        <f>IF(AND(G279&lt;&gt;"",H279&lt;&gt;""),G279*H279,"")</f>
        <v/>
      </c>
      <c r="J279" s="12">
        <f>IF(I279="","",IF(I279&lt;=10,"Niedrig",IF(I279&lt;=18,"Mittel","Hoch")))</f>
        <v/>
      </c>
      <c r="K279" s="11" t="n"/>
      <c r="L279" s="11" t="n"/>
      <c r="M279" s="11">
        <f>IF(AND(K279&lt;&gt;"",L279&lt;&gt;""),K279*L279,"")</f>
        <v/>
      </c>
      <c r="N279" s="12">
        <f>IF(M279="","",IF(M279&lt;=10,"Niedrig",IF(M279&lt;=18,"Mittel","Hoch")))</f>
        <v/>
      </c>
      <c r="O279" s="10" t="n"/>
      <c r="P279" s="10" t="n"/>
      <c r="Q279" s="10" t="n"/>
      <c r="R279" s="58" t="n"/>
      <c r="S279" s="12" t="n"/>
      <c r="T279" s="10" t="n"/>
      <c r="U279" s="12" t="n"/>
      <c r="V279" s="10" t="n"/>
      <c r="W279" s="58">
        <f>IF(A279&lt;&gt;"",TODAY()+365,"")</f>
        <v/>
      </c>
      <c r="X279" s="10" t="n"/>
    </row>
    <row r="280">
      <c r="A280" s="9" t="n"/>
      <c r="B280" s="10" t="n"/>
      <c r="C280" s="10" t="n"/>
      <c r="D280" s="10" t="n"/>
      <c r="E280" s="10" t="n"/>
      <c r="F280" s="10" t="n"/>
      <c r="G280" s="11" t="n"/>
      <c r="H280" s="11" t="n"/>
      <c r="I280" s="11">
        <f>IF(AND(G280&lt;&gt;"",H280&lt;&gt;""),G280*H280,"")</f>
        <v/>
      </c>
      <c r="J280" s="12">
        <f>IF(I280="","",IF(I280&lt;=10,"Niedrig",IF(I280&lt;=18,"Mittel","Hoch")))</f>
        <v/>
      </c>
      <c r="K280" s="11" t="n"/>
      <c r="L280" s="11" t="n"/>
      <c r="M280" s="11">
        <f>IF(AND(K280&lt;&gt;"",L280&lt;&gt;""),K280*L280,"")</f>
        <v/>
      </c>
      <c r="N280" s="12">
        <f>IF(M280="","",IF(M280&lt;=10,"Niedrig",IF(M280&lt;=18,"Mittel","Hoch")))</f>
        <v/>
      </c>
      <c r="O280" s="10" t="n"/>
      <c r="P280" s="10" t="n"/>
      <c r="Q280" s="10" t="n"/>
      <c r="R280" s="58" t="n"/>
      <c r="S280" s="12" t="n"/>
      <c r="T280" s="10" t="n"/>
      <c r="U280" s="12" t="n"/>
      <c r="V280" s="10" t="n"/>
      <c r="W280" s="58">
        <f>IF(A280&lt;&gt;"",TODAY()+365,"")</f>
        <v/>
      </c>
      <c r="X280" s="10" t="n"/>
    </row>
    <row r="281">
      <c r="A281" s="9" t="n"/>
      <c r="B281" s="10" t="n"/>
      <c r="C281" s="10" t="n"/>
      <c r="D281" s="10" t="n"/>
      <c r="E281" s="10" t="n"/>
      <c r="F281" s="10" t="n"/>
      <c r="G281" s="11" t="n"/>
      <c r="H281" s="11" t="n"/>
      <c r="I281" s="11">
        <f>IF(AND(G281&lt;&gt;"",H281&lt;&gt;""),G281*H281,"")</f>
        <v/>
      </c>
      <c r="J281" s="12">
        <f>IF(I281="","",IF(I281&lt;=10,"Niedrig",IF(I281&lt;=18,"Mittel","Hoch")))</f>
        <v/>
      </c>
      <c r="K281" s="11" t="n"/>
      <c r="L281" s="11" t="n"/>
      <c r="M281" s="11">
        <f>IF(AND(K281&lt;&gt;"",L281&lt;&gt;""),K281*L281,"")</f>
        <v/>
      </c>
      <c r="N281" s="12">
        <f>IF(M281="","",IF(M281&lt;=10,"Niedrig",IF(M281&lt;=18,"Mittel","Hoch")))</f>
        <v/>
      </c>
      <c r="O281" s="10" t="n"/>
      <c r="P281" s="10" t="n"/>
      <c r="Q281" s="10" t="n"/>
      <c r="R281" s="58" t="n"/>
      <c r="S281" s="12" t="n"/>
      <c r="T281" s="10" t="n"/>
      <c r="U281" s="12" t="n"/>
      <c r="V281" s="10" t="n"/>
      <c r="W281" s="58">
        <f>IF(A281&lt;&gt;"",TODAY()+365,"")</f>
        <v/>
      </c>
      <c r="X281" s="10" t="n"/>
    </row>
    <row r="282">
      <c r="A282" s="9" t="n"/>
      <c r="B282" s="10" t="n"/>
      <c r="C282" s="10" t="n"/>
      <c r="D282" s="10" t="n"/>
      <c r="E282" s="10" t="n"/>
      <c r="F282" s="10" t="n"/>
      <c r="G282" s="11" t="n"/>
      <c r="H282" s="11" t="n"/>
      <c r="I282" s="11">
        <f>IF(AND(G282&lt;&gt;"",H282&lt;&gt;""),G282*H282,"")</f>
        <v/>
      </c>
      <c r="J282" s="12">
        <f>IF(I282="","",IF(I282&lt;=10,"Niedrig",IF(I282&lt;=18,"Mittel","Hoch")))</f>
        <v/>
      </c>
      <c r="K282" s="11" t="n"/>
      <c r="L282" s="11" t="n"/>
      <c r="M282" s="11">
        <f>IF(AND(K282&lt;&gt;"",L282&lt;&gt;""),K282*L282,"")</f>
        <v/>
      </c>
      <c r="N282" s="12">
        <f>IF(M282="","",IF(M282&lt;=10,"Niedrig",IF(M282&lt;=18,"Mittel","Hoch")))</f>
        <v/>
      </c>
      <c r="O282" s="10" t="n"/>
      <c r="P282" s="10" t="n"/>
      <c r="Q282" s="10" t="n"/>
      <c r="R282" s="58" t="n"/>
      <c r="S282" s="12" t="n"/>
      <c r="T282" s="10" t="n"/>
      <c r="U282" s="12" t="n"/>
      <c r="V282" s="10" t="n"/>
      <c r="W282" s="58">
        <f>IF(A282&lt;&gt;"",TODAY()+365,"")</f>
        <v/>
      </c>
      <c r="X282" s="10" t="n"/>
    </row>
    <row r="283">
      <c r="A283" s="9" t="n"/>
      <c r="B283" s="10" t="n"/>
      <c r="C283" s="10" t="n"/>
      <c r="D283" s="10" t="n"/>
      <c r="E283" s="10" t="n"/>
      <c r="F283" s="10" t="n"/>
      <c r="G283" s="11" t="n"/>
      <c r="H283" s="11" t="n"/>
      <c r="I283" s="11">
        <f>IF(AND(G283&lt;&gt;"",H283&lt;&gt;""),G283*H283,"")</f>
        <v/>
      </c>
      <c r="J283" s="12">
        <f>IF(I283="","",IF(I283&lt;=10,"Niedrig",IF(I283&lt;=18,"Mittel","Hoch")))</f>
        <v/>
      </c>
      <c r="K283" s="11" t="n"/>
      <c r="L283" s="11" t="n"/>
      <c r="M283" s="11">
        <f>IF(AND(K283&lt;&gt;"",L283&lt;&gt;""),K283*L283,"")</f>
        <v/>
      </c>
      <c r="N283" s="12">
        <f>IF(M283="","",IF(M283&lt;=10,"Niedrig",IF(M283&lt;=18,"Mittel","Hoch")))</f>
        <v/>
      </c>
      <c r="O283" s="10" t="n"/>
      <c r="P283" s="10" t="n"/>
      <c r="Q283" s="10" t="n"/>
      <c r="R283" s="58" t="n"/>
      <c r="S283" s="12" t="n"/>
      <c r="T283" s="10" t="n"/>
      <c r="U283" s="12" t="n"/>
      <c r="V283" s="10" t="n"/>
      <c r="W283" s="58">
        <f>IF(A283&lt;&gt;"",TODAY()+365,"")</f>
        <v/>
      </c>
      <c r="X283" s="10" t="n"/>
    </row>
    <row r="284">
      <c r="A284" s="9" t="n"/>
      <c r="B284" s="10" t="n"/>
      <c r="C284" s="10" t="n"/>
      <c r="D284" s="10" t="n"/>
      <c r="E284" s="10" t="n"/>
      <c r="F284" s="10" t="n"/>
      <c r="G284" s="11" t="n"/>
      <c r="H284" s="11" t="n"/>
      <c r="I284" s="11">
        <f>IF(AND(G284&lt;&gt;"",H284&lt;&gt;""),G284*H284,"")</f>
        <v/>
      </c>
      <c r="J284" s="12">
        <f>IF(I284="","",IF(I284&lt;=10,"Niedrig",IF(I284&lt;=18,"Mittel","Hoch")))</f>
        <v/>
      </c>
      <c r="K284" s="11" t="n"/>
      <c r="L284" s="11" t="n"/>
      <c r="M284" s="11">
        <f>IF(AND(K284&lt;&gt;"",L284&lt;&gt;""),K284*L284,"")</f>
        <v/>
      </c>
      <c r="N284" s="12">
        <f>IF(M284="","",IF(M284&lt;=10,"Niedrig",IF(M284&lt;=18,"Mittel","Hoch")))</f>
        <v/>
      </c>
      <c r="O284" s="10" t="n"/>
      <c r="P284" s="10" t="n"/>
      <c r="Q284" s="10" t="n"/>
      <c r="R284" s="58" t="n"/>
      <c r="S284" s="12" t="n"/>
      <c r="T284" s="10" t="n"/>
      <c r="U284" s="12" t="n"/>
      <c r="V284" s="10" t="n"/>
      <c r="W284" s="58">
        <f>IF(A284&lt;&gt;"",TODAY()+365,"")</f>
        <v/>
      </c>
      <c r="X284" s="10" t="n"/>
    </row>
    <row r="285">
      <c r="A285" s="9" t="n"/>
      <c r="B285" s="10" t="n"/>
      <c r="C285" s="10" t="n"/>
      <c r="D285" s="10" t="n"/>
      <c r="E285" s="10" t="n"/>
      <c r="F285" s="10" t="n"/>
      <c r="G285" s="11" t="n"/>
      <c r="H285" s="11" t="n"/>
      <c r="I285" s="11">
        <f>IF(AND(G285&lt;&gt;"",H285&lt;&gt;""),G285*H285,"")</f>
        <v/>
      </c>
      <c r="J285" s="12">
        <f>IF(I285="","",IF(I285&lt;=10,"Niedrig",IF(I285&lt;=18,"Mittel","Hoch")))</f>
        <v/>
      </c>
      <c r="K285" s="11" t="n"/>
      <c r="L285" s="11" t="n"/>
      <c r="M285" s="11">
        <f>IF(AND(K285&lt;&gt;"",L285&lt;&gt;""),K285*L285,"")</f>
        <v/>
      </c>
      <c r="N285" s="12">
        <f>IF(M285="","",IF(M285&lt;=10,"Niedrig",IF(M285&lt;=18,"Mittel","Hoch")))</f>
        <v/>
      </c>
      <c r="O285" s="10" t="n"/>
      <c r="P285" s="10" t="n"/>
      <c r="Q285" s="10" t="n"/>
      <c r="R285" s="58" t="n"/>
      <c r="S285" s="12" t="n"/>
      <c r="T285" s="10" t="n"/>
      <c r="U285" s="12" t="n"/>
      <c r="V285" s="10" t="n"/>
      <c r="W285" s="58">
        <f>IF(A285&lt;&gt;"",TODAY()+365,"")</f>
        <v/>
      </c>
      <c r="X285" s="10" t="n"/>
    </row>
    <row r="286">
      <c r="A286" s="9" t="n"/>
      <c r="B286" s="10" t="n"/>
      <c r="C286" s="10" t="n"/>
      <c r="D286" s="10" t="n"/>
      <c r="E286" s="10" t="n"/>
      <c r="F286" s="10" t="n"/>
      <c r="G286" s="11" t="n"/>
      <c r="H286" s="11" t="n"/>
      <c r="I286" s="11">
        <f>IF(AND(G286&lt;&gt;"",H286&lt;&gt;""),G286*H286,"")</f>
        <v/>
      </c>
      <c r="J286" s="12">
        <f>IF(I286="","",IF(I286&lt;=10,"Niedrig",IF(I286&lt;=18,"Mittel","Hoch")))</f>
        <v/>
      </c>
      <c r="K286" s="11" t="n"/>
      <c r="L286" s="11" t="n"/>
      <c r="M286" s="11">
        <f>IF(AND(K286&lt;&gt;"",L286&lt;&gt;""),K286*L286,"")</f>
        <v/>
      </c>
      <c r="N286" s="12">
        <f>IF(M286="","",IF(M286&lt;=10,"Niedrig",IF(M286&lt;=18,"Mittel","Hoch")))</f>
        <v/>
      </c>
      <c r="O286" s="10" t="n"/>
      <c r="P286" s="10" t="n"/>
      <c r="Q286" s="10" t="n"/>
      <c r="R286" s="58" t="n"/>
      <c r="S286" s="12" t="n"/>
      <c r="T286" s="10" t="n"/>
      <c r="U286" s="12" t="n"/>
      <c r="V286" s="10" t="n"/>
      <c r="W286" s="58">
        <f>IF(A286&lt;&gt;"",TODAY()+365,"")</f>
        <v/>
      </c>
      <c r="X286" s="10" t="n"/>
    </row>
    <row r="287">
      <c r="A287" s="9" t="n"/>
      <c r="B287" s="10" t="n"/>
      <c r="C287" s="10" t="n"/>
      <c r="D287" s="10" t="n"/>
      <c r="E287" s="10" t="n"/>
      <c r="F287" s="10" t="n"/>
      <c r="G287" s="11" t="n"/>
      <c r="H287" s="11" t="n"/>
      <c r="I287" s="11">
        <f>IF(AND(G287&lt;&gt;"",H287&lt;&gt;""),G287*H287,"")</f>
        <v/>
      </c>
      <c r="J287" s="12">
        <f>IF(I287="","",IF(I287&lt;=10,"Niedrig",IF(I287&lt;=18,"Mittel","Hoch")))</f>
        <v/>
      </c>
      <c r="K287" s="11" t="n"/>
      <c r="L287" s="11" t="n"/>
      <c r="M287" s="11">
        <f>IF(AND(K287&lt;&gt;"",L287&lt;&gt;""),K287*L287,"")</f>
        <v/>
      </c>
      <c r="N287" s="12">
        <f>IF(M287="","",IF(M287&lt;=10,"Niedrig",IF(M287&lt;=18,"Mittel","Hoch")))</f>
        <v/>
      </c>
      <c r="O287" s="10" t="n"/>
      <c r="P287" s="10" t="n"/>
      <c r="Q287" s="10" t="n"/>
      <c r="R287" s="58" t="n"/>
      <c r="S287" s="12" t="n"/>
      <c r="T287" s="10" t="n"/>
      <c r="U287" s="12" t="n"/>
      <c r="V287" s="10" t="n"/>
      <c r="W287" s="58">
        <f>IF(A287&lt;&gt;"",TODAY()+365,"")</f>
        <v/>
      </c>
      <c r="X287" s="10" t="n"/>
    </row>
    <row r="288">
      <c r="A288" s="9" t="n"/>
      <c r="B288" s="10" t="n"/>
      <c r="C288" s="10" t="n"/>
      <c r="D288" s="10" t="n"/>
      <c r="E288" s="10" t="n"/>
      <c r="F288" s="10" t="n"/>
      <c r="G288" s="11" t="n"/>
      <c r="H288" s="11" t="n"/>
      <c r="I288" s="11">
        <f>IF(AND(G288&lt;&gt;"",H288&lt;&gt;""),G288*H288,"")</f>
        <v/>
      </c>
      <c r="J288" s="12">
        <f>IF(I288="","",IF(I288&lt;=10,"Niedrig",IF(I288&lt;=18,"Mittel","Hoch")))</f>
        <v/>
      </c>
      <c r="K288" s="11" t="n"/>
      <c r="L288" s="11" t="n"/>
      <c r="M288" s="11">
        <f>IF(AND(K288&lt;&gt;"",L288&lt;&gt;""),K288*L288,"")</f>
        <v/>
      </c>
      <c r="N288" s="12">
        <f>IF(M288="","",IF(M288&lt;=10,"Niedrig",IF(M288&lt;=18,"Mittel","Hoch")))</f>
        <v/>
      </c>
      <c r="O288" s="10" t="n"/>
      <c r="P288" s="10" t="n"/>
      <c r="Q288" s="10" t="n"/>
      <c r="R288" s="58" t="n"/>
      <c r="S288" s="12" t="n"/>
      <c r="T288" s="10" t="n"/>
      <c r="U288" s="12" t="n"/>
      <c r="V288" s="10" t="n"/>
      <c r="W288" s="58">
        <f>IF(A288&lt;&gt;"",TODAY()+365,"")</f>
        <v/>
      </c>
      <c r="X288" s="10" t="n"/>
    </row>
    <row r="289">
      <c r="A289" s="9" t="n"/>
      <c r="B289" s="10" t="n"/>
      <c r="C289" s="10" t="n"/>
      <c r="D289" s="10" t="n"/>
      <c r="E289" s="10" t="n"/>
      <c r="F289" s="10" t="n"/>
      <c r="G289" s="11" t="n"/>
      <c r="H289" s="11" t="n"/>
      <c r="I289" s="11">
        <f>IF(AND(G289&lt;&gt;"",H289&lt;&gt;""),G289*H289,"")</f>
        <v/>
      </c>
      <c r="J289" s="12">
        <f>IF(I289="","",IF(I289&lt;=10,"Niedrig",IF(I289&lt;=18,"Mittel","Hoch")))</f>
        <v/>
      </c>
      <c r="K289" s="11" t="n"/>
      <c r="L289" s="11" t="n"/>
      <c r="M289" s="11">
        <f>IF(AND(K289&lt;&gt;"",L289&lt;&gt;""),K289*L289,"")</f>
        <v/>
      </c>
      <c r="N289" s="12">
        <f>IF(M289="","",IF(M289&lt;=10,"Niedrig",IF(M289&lt;=18,"Mittel","Hoch")))</f>
        <v/>
      </c>
      <c r="O289" s="10" t="n"/>
      <c r="P289" s="10" t="n"/>
      <c r="Q289" s="10" t="n"/>
      <c r="R289" s="58" t="n"/>
      <c r="S289" s="12" t="n"/>
      <c r="T289" s="10" t="n"/>
      <c r="U289" s="12" t="n"/>
      <c r="V289" s="10" t="n"/>
      <c r="W289" s="58">
        <f>IF(A289&lt;&gt;"",TODAY()+365,"")</f>
        <v/>
      </c>
      <c r="X289" s="10" t="n"/>
    </row>
    <row r="290">
      <c r="A290" s="9" t="n"/>
      <c r="B290" s="10" t="n"/>
      <c r="C290" s="10" t="n"/>
      <c r="D290" s="10" t="n"/>
      <c r="E290" s="10" t="n"/>
      <c r="F290" s="10" t="n"/>
      <c r="G290" s="11" t="n"/>
      <c r="H290" s="11" t="n"/>
      <c r="I290" s="11">
        <f>IF(AND(G290&lt;&gt;"",H290&lt;&gt;""),G290*H290,"")</f>
        <v/>
      </c>
      <c r="J290" s="12">
        <f>IF(I290="","",IF(I290&lt;=10,"Niedrig",IF(I290&lt;=18,"Mittel","Hoch")))</f>
        <v/>
      </c>
      <c r="K290" s="11" t="n"/>
      <c r="L290" s="11" t="n"/>
      <c r="M290" s="11">
        <f>IF(AND(K290&lt;&gt;"",L290&lt;&gt;""),K290*L290,"")</f>
        <v/>
      </c>
      <c r="N290" s="12">
        <f>IF(M290="","",IF(M290&lt;=10,"Niedrig",IF(M290&lt;=18,"Mittel","Hoch")))</f>
        <v/>
      </c>
      <c r="O290" s="10" t="n"/>
      <c r="P290" s="10" t="n"/>
      <c r="Q290" s="10" t="n"/>
      <c r="R290" s="58" t="n"/>
      <c r="S290" s="12" t="n"/>
      <c r="T290" s="10" t="n"/>
      <c r="U290" s="12" t="n"/>
      <c r="V290" s="10" t="n"/>
      <c r="W290" s="58">
        <f>IF(A290&lt;&gt;"",TODAY()+365,"")</f>
        <v/>
      </c>
      <c r="X290" s="10" t="n"/>
    </row>
    <row r="291">
      <c r="A291" s="9" t="n"/>
      <c r="B291" s="10" t="n"/>
      <c r="C291" s="10" t="n"/>
      <c r="D291" s="10" t="n"/>
      <c r="E291" s="10" t="n"/>
      <c r="F291" s="10" t="n"/>
      <c r="G291" s="11" t="n"/>
      <c r="H291" s="11" t="n"/>
      <c r="I291" s="11">
        <f>IF(AND(G291&lt;&gt;"",H291&lt;&gt;""),G291*H291,"")</f>
        <v/>
      </c>
      <c r="J291" s="12">
        <f>IF(I291="","",IF(I291&lt;=10,"Niedrig",IF(I291&lt;=18,"Mittel","Hoch")))</f>
        <v/>
      </c>
      <c r="K291" s="11" t="n"/>
      <c r="L291" s="11" t="n"/>
      <c r="M291" s="11">
        <f>IF(AND(K291&lt;&gt;"",L291&lt;&gt;""),K291*L291,"")</f>
        <v/>
      </c>
      <c r="N291" s="12">
        <f>IF(M291="","",IF(M291&lt;=10,"Niedrig",IF(M291&lt;=18,"Mittel","Hoch")))</f>
        <v/>
      </c>
      <c r="O291" s="10" t="n"/>
      <c r="P291" s="10" t="n"/>
      <c r="Q291" s="10" t="n"/>
      <c r="R291" s="58" t="n"/>
      <c r="S291" s="12" t="n"/>
      <c r="T291" s="10" t="n"/>
      <c r="U291" s="12" t="n"/>
      <c r="V291" s="10" t="n"/>
      <c r="W291" s="58">
        <f>IF(A291&lt;&gt;"",TODAY()+365,"")</f>
        <v/>
      </c>
      <c r="X291" s="10" t="n"/>
    </row>
    <row r="292">
      <c r="A292" s="9" t="n"/>
      <c r="B292" s="10" t="n"/>
      <c r="C292" s="10" t="n"/>
      <c r="D292" s="10" t="n"/>
      <c r="E292" s="10" t="n"/>
      <c r="F292" s="10" t="n"/>
      <c r="G292" s="11" t="n"/>
      <c r="H292" s="11" t="n"/>
      <c r="I292" s="11">
        <f>IF(AND(G292&lt;&gt;"",H292&lt;&gt;""),G292*H292,"")</f>
        <v/>
      </c>
      <c r="J292" s="12">
        <f>IF(I292="","",IF(I292&lt;=10,"Niedrig",IF(I292&lt;=18,"Mittel","Hoch")))</f>
        <v/>
      </c>
      <c r="K292" s="11" t="n"/>
      <c r="L292" s="11" t="n"/>
      <c r="M292" s="11">
        <f>IF(AND(K292&lt;&gt;"",L292&lt;&gt;""),K292*L292,"")</f>
        <v/>
      </c>
      <c r="N292" s="12">
        <f>IF(M292="","",IF(M292&lt;=10,"Niedrig",IF(M292&lt;=18,"Mittel","Hoch")))</f>
        <v/>
      </c>
      <c r="O292" s="10" t="n"/>
      <c r="P292" s="10" t="n"/>
      <c r="Q292" s="10" t="n"/>
      <c r="R292" s="58" t="n"/>
      <c r="S292" s="12" t="n"/>
      <c r="T292" s="10" t="n"/>
      <c r="U292" s="12" t="n"/>
      <c r="V292" s="10" t="n"/>
      <c r="W292" s="58">
        <f>IF(A292&lt;&gt;"",TODAY()+365,"")</f>
        <v/>
      </c>
      <c r="X292" s="10" t="n"/>
    </row>
    <row r="293">
      <c r="A293" s="9" t="n"/>
      <c r="B293" s="10" t="n"/>
      <c r="C293" s="10" t="n"/>
      <c r="D293" s="10" t="n"/>
      <c r="E293" s="10" t="n"/>
      <c r="F293" s="10" t="n"/>
      <c r="G293" s="11" t="n"/>
      <c r="H293" s="11" t="n"/>
      <c r="I293" s="11">
        <f>IF(AND(G293&lt;&gt;"",H293&lt;&gt;""),G293*H293,"")</f>
        <v/>
      </c>
      <c r="J293" s="12">
        <f>IF(I293="","",IF(I293&lt;=10,"Niedrig",IF(I293&lt;=18,"Mittel","Hoch")))</f>
        <v/>
      </c>
      <c r="K293" s="11" t="n"/>
      <c r="L293" s="11" t="n"/>
      <c r="M293" s="11">
        <f>IF(AND(K293&lt;&gt;"",L293&lt;&gt;""),K293*L293,"")</f>
        <v/>
      </c>
      <c r="N293" s="12">
        <f>IF(M293="","",IF(M293&lt;=10,"Niedrig",IF(M293&lt;=18,"Mittel","Hoch")))</f>
        <v/>
      </c>
      <c r="O293" s="10" t="n"/>
      <c r="P293" s="10" t="n"/>
      <c r="Q293" s="10" t="n"/>
      <c r="R293" s="58" t="n"/>
      <c r="S293" s="12" t="n"/>
      <c r="T293" s="10" t="n"/>
      <c r="U293" s="12" t="n"/>
      <c r="V293" s="10" t="n"/>
      <c r="W293" s="58">
        <f>IF(A293&lt;&gt;"",TODAY()+365,"")</f>
        <v/>
      </c>
      <c r="X293" s="10" t="n"/>
    </row>
    <row r="294">
      <c r="A294" s="9" t="n"/>
      <c r="B294" s="10" t="n"/>
      <c r="C294" s="10" t="n"/>
      <c r="D294" s="10" t="n"/>
      <c r="E294" s="10" t="n"/>
      <c r="F294" s="10" t="n"/>
      <c r="G294" s="11" t="n"/>
      <c r="H294" s="11" t="n"/>
      <c r="I294" s="11">
        <f>IF(AND(G294&lt;&gt;"",H294&lt;&gt;""),G294*H294,"")</f>
        <v/>
      </c>
      <c r="J294" s="12">
        <f>IF(I294="","",IF(I294&lt;=10,"Niedrig",IF(I294&lt;=18,"Mittel","Hoch")))</f>
        <v/>
      </c>
      <c r="K294" s="11" t="n"/>
      <c r="L294" s="11" t="n"/>
      <c r="M294" s="11">
        <f>IF(AND(K294&lt;&gt;"",L294&lt;&gt;""),K294*L294,"")</f>
        <v/>
      </c>
      <c r="N294" s="12">
        <f>IF(M294="","",IF(M294&lt;=10,"Niedrig",IF(M294&lt;=18,"Mittel","Hoch")))</f>
        <v/>
      </c>
      <c r="O294" s="10" t="n"/>
      <c r="P294" s="10" t="n"/>
      <c r="Q294" s="10" t="n"/>
      <c r="R294" s="58" t="n"/>
      <c r="S294" s="12" t="n"/>
      <c r="T294" s="10" t="n"/>
      <c r="U294" s="12" t="n"/>
      <c r="V294" s="10" t="n"/>
      <c r="W294" s="58">
        <f>IF(A294&lt;&gt;"",TODAY()+365,"")</f>
        <v/>
      </c>
      <c r="X294" s="10" t="n"/>
    </row>
    <row r="295">
      <c r="A295" s="9" t="n"/>
      <c r="B295" s="10" t="n"/>
      <c r="C295" s="10" t="n"/>
      <c r="D295" s="10" t="n"/>
      <c r="E295" s="10" t="n"/>
      <c r="F295" s="10" t="n"/>
      <c r="G295" s="11" t="n"/>
      <c r="H295" s="11" t="n"/>
      <c r="I295" s="11">
        <f>IF(AND(G295&lt;&gt;"",H295&lt;&gt;""),G295*H295,"")</f>
        <v/>
      </c>
      <c r="J295" s="12">
        <f>IF(I295="","",IF(I295&lt;=10,"Niedrig",IF(I295&lt;=18,"Mittel","Hoch")))</f>
        <v/>
      </c>
      <c r="K295" s="11" t="n"/>
      <c r="L295" s="11" t="n"/>
      <c r="M295" s="11">
        <f>IF(AND(K295&lt;&gt;"",L295&lt;&gt;""),K295*L295,"")</f>
        <v/>
      </c>
      <c r="N295" s="12">
        <f>IF(M295="","",IF(M295&lt;=10,"Niedrig",IF(M295&lt;=18,"Mittel","Hoch")))</f>
        <v/>
      </c>
      <c r="O295" s="10" t="n"/>
      <c r="P295" s="10" t="n"/>
      <c r="Q295" s="10" t="n"/>
      <c r="R295" s="58" t="n"/>
      <c r="S295" s="12" t="n"/>
      <c r="T295" s="10" t="n"/>
      <c r="U295" s="12" t="n"/>
      <c r="V295" s="10" t="n"/>
      <c r="W295" s="58">
        <f>IF(A295&lt;&gt;"",TODAY()+365,"")</f>
        <v/>
      </c>
      <c r="X295" s="10" t="n"/>
    </row>
    <row r="296">
      <c r="A296" s="9" t="n"/>
      <c r="B296" s="10" t="n"/>
      <c r="C296" s="10" t="n"/>
      <c r="D296" s="10" t="n"/>
      <c r="E296" s="10" t="n"/>
      <c r="F296" s="10" t="n"/>
      <c r="G296" s="11" t="n"/>
      <c r="H296" s="11" t="n"/>
      <c r="I296" s="11">
        <f>IF(AND(G296&lt;&gt;"",H296&lt;&gt;""),G296*H296,"")</f>
        <v/>
      </c>
      <c r="J296" s="12">
        <f>IF(I296="","",IF(I296&lt;=10,"Niedrig",IF(I296&lt;=18,"Mittel","Hoch")))</f>
        <v/>
      </c>
      <c r="K296" s="11" t="n"/>
      <c r="L296" s="11" t="n"/>
      <c r="M296" s="11">
        <f>IF(AND(K296&lt;&gt;"",L296&lt;&gt;""),K296*L296,"")</f>
        <v/>
      </c>
      <c r="N296" s="12">
        <f>IF(M296="","",IF(M296&lt;=10,"Niedrig",IF(M296&lt;=18,"Mittel","Hoch")))</f>
        <v/>
      </c>
      <c r="O296" s="10" t="n"/>
      <c r="P296" s="10" t="n"/>
      <c r="Q296" s="10" t="n"/>
      <c r="R296" s="58" t="n"/>
      <c r="S296" s="12" t="n"/>
      <c r="T296" s="10" t="n"/>
      <c r="U296" s="12" t="n"/>
      <c r="V296" s="10" t="n"/>
      <c r="W296" s="58">
        <f>IF(A296&lt;&gt;"",TODAY()+365,"")</f>
        <v/>
      </c>
      <c r="X296" s="10" t="n"/>
    </row>
    <row r="297">
      <c r="A297" s="9" t="n"/>
      <c r="B297" s="10" t="n"/>
      <c r="C297" s="10" t="n"/>
      <c r="D297" s="10" t="n"/>
      <c r="E297" s="10" t="n"/>
      <c r="F297" s="10" t="n"/>
      <c r="G297" s="11" t="n"/>
      <c r="H297" s="11" t="n"/>
      <c r="I297" s="11">
        <f>IF(AND(G297&lt;&gt;"",H297&lt;&gt;""),G297*H297,"")</f>
        <v/>
      </c>
      <c r="J297" s="12">
        <f>IF(I297="","",IF(I297&lt;=10,"Niedrig",IF(I297&lt;=18,"Mittel","Hoch")))</f>
        <v/>
      </c>
      <c r="K297" s="11" t="n"/>
      <c r="L297" s="11" t="n"/>
      <c r="M297" s="11">
        <f>IF(AND(K297&lt;&gt;"",L297&lt;&gt;""),K297*L297,"")</f>
        <v/>
      </c>
      <c r="N297" s="12">
        <f>IF(M297="","",IF(M297&lt;=10,"Niedrig",IF(M297&lt;=18,"Mittel","Hoch")))</f>
        <v/>
      </c>
      <c r="O297" s="10" t="n"/>
      <c r="P297" s="10" t="n"/>
      <c r="Q297" s="10" t="n"/>
      <c r="R297" s="58" t="n"/>
      <c r="S297" s="12" t="n"/>
      <c r="T297" s="10" t="n"/>
      <c r="U297" s="12" t="n"/>
      <c r="V297" s="10" t="n"/>
      <c r="W297" s="58">
        <f>IF(A297&lt;&gt;"",TODAY()+365,"")</f>
        <v/>
      </c>
      <c r="X297" s="10" t="n"/>
    </row>
    <row r="298">
      <c r="A298" s="9" t="n"/>
      <c r="B298" s="10" t="n"/>
      <c r="C298" s="10" t="n"/>
      <c r="D298" s="10" t="n"/>
      <c r="E298" s="10" t="n"/>
      <c r="F298" s="10" t="n"/>
      <c r="G298" s="11" t="n"/>
      <c r="H298" s="11" t="n"/>
      <c r="I298" s="11">
        <f>IF(AND(G298&lt;&gt;"",H298&lt;&gt;""),G298*H298,"")</f>
        <v/>
      </c>
      <c r="J298" s="12">
        <f>IF(I298="","",IF(I298&lt;=10,"Niedrig",IF(I298&lt;=18,"Mittel","Hoch")))</f>
        <v/>
      </c>
      <c r="K298" s="11" t="n"/>
      <c r="L298" s="11" t="n"/>
      <c r="M298" s="11">
        <f>IF(AND(K298&lt;&gt;"",L298&lt;&gt;""),K298*L298,"")</f>
        <v/>
      </c>
      <c r="N298" s="12">
        <f>IF(M298="","",IF(M298&lt;=10,"Niedrig",IF(M298&lt;=18,"Mittel","Hoch")))</f>
        <v/>
      </c>
      <c r="O298" s="10" t="n"/>
      <c r="P298" s="10" t="n"/>
      <c r="Q298" s="10" t="n"/>
      <c r="R298" s="58" t="n"/>
      <c r="S298" s="12" t="n"/>
      <c r="T298" s="10" t="n"/>
      <c r="U298" s="12" t="n"/>
      <c r="V298" s="10" t="n"/>
      <c r="W298" s="58">
        <f>IF(A298&lt;&gt;"",TODAY()+365,"")</f>
        <v/>
      </c>
      <c r="X298" s="10" t="n"/>
    </row>
    <row r="299">
      <c r="A299" s="9" t="n"/>
      <c r="B299" s="10" t="n"/>
      <c r="C299" s="10" t="n"/>
      <c r="D299" s="10" t="n"/>
      <c r="E299" s="10" t="n"/>
      <c r="F299" s="10" t="n"/>
      <c r="G299" s="11" t="n"/>
      <c r="H299" s="11" t="n"/>
      <c r="I299" s="11">
        <f>IF(AND(G299&lt;&gt;"",H299&lt;&gt;""),G299*H299,"")</f>
        <v/>
      </c>
      <c r="J299" s="12">
        <f>IF(I299="","",IF(I299&lt;=10,"Niedrig",IF(I299&lt;=18,"Mittel","Hoch")))</f>
        <v/>
      </c>
      <c r="K299" s="11" t="n"/>
      <c r="L299" s="11" t="n"/>
      <c r="M299" s="11">
        <f>IF(AND(K299&lt;&gt;"",L299&lt;&gt;""),K299*L299,"")</f>
        <v/>
      </c>
      <c r="N299" s="12">
        <f>IF(M299="","",IF(M299&lt;=10,"Niedrig",IF(M299&lt;=18,"Mittel","Hoch")))</f>
        <v/>
      </c>
      <c r="O299" s="10" t="n"/>
      <c r="P299" s="10" t="n"/>
      <c r="Q299" s="10" t="n"/>
      <c r="R299" s="58" t="n"/>
      <c r="S299" s="12" t="n"/>
      <c r="T299" s="10" t="n"/>
      <c r="U299" s="12" t="n"/>
      <c r="V299" s="10" t="n"/>
      <c r="W299" s="58">
        <f>IF(A299&lt;&gt;"",TODAY()+365,"")</f>
        <v/>
      </c>
      <c r="X299" s="10" t="n"/>
    </row>
    <row r="300">
      <c r="A300" s="9" t="n"/>
      <c r="B300" s="10" t="n"/>
      <c r="C300" s="10" t="n"/>
      <c r="D300" s="10" t="n"/>
      <c r="E300" s="10" t="n"/>
      <c r="F300" s="10" t="n"/>
      <c r="G300" s="11" t="n"/>
      <c r="H300" s="11" t="n"/>
      <c r="I300" s="11">
        <f>IF(AND(G300&lt;&gt;"",H300&lt;&gt;""),G300*H300,"")</f>
        <v/>
      </c>
      <c r="J300" s="12">
        <f>IF(I300="","",IF(I300&lt;=10,"Niedrig",IF(I300&lt;=18,"Mittel","Hoch")))</f>
        <v/>
      </c>
      <c r="K300" s="11" t="n"/>
      <c r="L300" s="11" t="n"/>
      <c r="M300" s="11">
        <f>IF(AND(K300&lt;&gt;"",L300&lt;&gt;""),K300*L300,"")</f>
        <v/>
      </c>
      <c r="N300" s="12">
        <f>IF(M300="","",IF(M300&lt;=10,"Niedrig",IF(M300&lt;=18,"Mittel","Hoch")))</f>
        <v/>
      </c>
      <c r="O300" s="10" t="n"/>
      <c r="P300" s="10" t="n"/>
      <c r="Q300" s="10" t="n"/>
      <c r="R300" s="58" t="n"/>
      <c r="S300" s="12" t="n"/>
      <c r="T300" s="10" t="n"/>
      <c r="U300" s="12" t="n"/>
      <c r="V300" s="10" t="n"/>
      <c r="W300" s="58">
        <f>IF(A300&lt;&gt;"",TODAY()+365,"")</f>
        <v/>
      </c>
      <c r="X300" s="10" t="n"/>
    </row>
  </sheetData>
  <autoFilter ref="A4:X300"/>
  <mergeCells count="2">
    <mergeCell ref="A2:X2"/>
    <mergeCell ref="A1:X1"/>
  </mergeCells>
  <conditionalFormatting sqref="I5:I35">
    <cfRule type="dataBar" priority="8">
      <dataBar>
        <cfvo type="num" val="0"/>
        <cfvo type="num" val="25"/>
        <color rgb="FFDC2626"/>
      </dataBar>
    </cfRule>
  </conditionalFormatting>
  <conditionalFormatting sqref="I5:I300">
    <cfRule type="dataBar" priority="19">
      <dataBar>
        <cfvo type="num" val="0"/>
        <cfvo type="num" val="25"/>
        <color rgb="FF5B9BD5"/>
      </dataBar>
    </cfRule>
  </conditionalFormatting>
  <conditionalFormatting sqref="J5:J35">
    <cfRule type="cellIs" priority="2" operator="equal" dxfId="2">
      <formula>"Hoch"</formula>
    </cfRule>
    <cfRule type="cellIs" priority="3" operator="equal" dxfId="1">
      <formula>"Mittel"</formula>
    </cfRule>
    <cfRule type="cellIs" priority="4" operator="equal" dxfId="0">
      <formula>"Niedrig"</formula>
    </cfRule>
  </conditionalFormatting>
  <conditionalFormatting sqref="J5:J300">
    <cfRule type="cellIs" priority="14" operator="equal" dxfId="9">
      <formula>"Hoch"</formula>
    </cfRule>
    <cfRule type="cellIs" priority="14" operator="equal" dxfId="8">
      <formula>"Mittel"</formula>
    </cfRule>
    <cfRule type="cellIs" priority="15" operator="equal" dxfId="7">
      <formula>"Niedrig"</formula>
    </cfRule>
  </conditionalFormatting>
  <conditionalFormatting sqref="K5:K35">
    <cfRule type="dataBar" priority="9">
      <dataBar>
        <cfvo type="num" val="0"/>
        <cfvo type="num" val="25"/>
        <color rgb="FF2563EB"/>
      </dataBar>
    </cfRule>
  </conditionalFormatting>
  <conditionalFormatting sqref="M5:M300">
    <cfRule type="dataBar" priority="20">
      <dataBar>
        <cfvo type="num" val="0"/>
        <cfvo type="num" val="25"/>
        <color rgb="FF70AD47"/>
      </dataBar>
    </cfRule>
  </conditionalFormatting>
  <conditionalFormatting sqref="N5:N300">
    <cfRule type="cellIs" priority="16" operator="equal" dxfId="9">
      <formula>"Hoch"</formula>
    </cfRule>
    <cfRule type="cellIs" priority="17" operator="equal" dxfId="8">
      <formula>"Mittel"</formula>
    </cfRule>
    <cfRule type="cellIs" priority="18" operator="equal" dxfId="7">
      <formula>"Niedrig"</formula>
    </cfRule>
  </conditionalFormatting>
  <conditionalFormatting sqref="P5:P35">
    <cfRule type="cellIs" priority="10" operator="equal" dxfId="2">
      <formula>"Offen"</formula>
    </cfRule>
    <cfRule type="cellIs" priority="11" operator="equal" dxfId="1">
      <formula>"In Arbeit"</formula>
    </cfRule>
    <cfRule type="cellIs" priority="12" operator="equal" dxfId="0">
      <formula>"Abgeschlossen"</formula>
    </cfRule>
    <cfRule type="cellIs" priority="13" operator="equal" dxfId="3">
      <formula>"Überwachen"</formula>
    </cfRule>
  </conditionalFormatting>
  <conditionalFormatting sqref="T5:T35">
    <cfRule type="cellIs" priority="5" operator="equal" dxfId="2">
      <formula>"Hoch"</formula>
    </cfRule>
    <cfRule type="cellIs" priority="6" operator="equal" dxfId="1">
      <formula>"Mittel"</formula>
    </cfRule>
    <cfRule type="cellIs" priority="7" operator="equal" dxfId="0">
      <formula>"Niedrig"</formula>
    </cfRule>
  </conditionalFormatting>
  <dataValidations count="5">
    <dataValidation sqref="B5:B300" showDropDown="0" showInputMessage="0" showErrorMessage="0" allowBlank="1" prompt="Bitte Wert aus der Liste wählen." type="list">
      <formula1>Handlungsfelder</formula1>
    </dataValidation>
    <dataValidation sqref="E5:E300" showDropDown="0" showInputMessage="0" showErrorMessage="0" allowBlank="1" prompt="Bitte Wert aus der Liste wählen." type="list">
      <formula1>ThreatLibrary</formula1>
    </dataValidation>
    <dataValidation sqref="G5:H300 K5:L300" showDropDown="0" showInputMessage="0" showErrorMessage="0" allowBlank="1" prompt="Bitte Wert aus der Liste wählen." type="list">
      <formula1>ScoreList</formula1>
    </dataValidation>
    <dataValidation sqref="S5:S300" showDropDown="0" showInputMessage="0" showErrorMessage="0" allowBlank="1" prompt="Bitte Wert aus der Liste wählen." type="list">
      <formula1>StatusList</formula1>
    </dataValidation>
    <dataValidation sqref="U5:U300" showDropDown="0" showInputMessage="0" showErrorMessage="0" allowBlank="1" prompt="Bitte Wert aus der Liste wählen." type="list">
      <formula1>EvidenceTypeList</formula1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4"/>
  <sheetViews>
    <sheetView showGridLines="0" tabSelected="1" zoomScaleNormal="100" workbookViewId="0">
      <pane xSplit="2" ySplit="5" topLeftCell="C6" activePane="bottomRight" state="frozen"/>
      <selection pane="topRight" activeCell="A1" sqref="A1"/>
      <selection pane="bottomLeft" activeCell="A6" sqref="A6"/>
      <selection pane="bottomRight" activeCell="K16" sqref="K16"/>
    </sheetView>
  </sheetViews>
  <sheetFormatPr baseColWidth="10" defaultColWidth="8.6640625" defaultRowHeight="15"/>
  <cols>
    <col width="16" customWidth="1" min="1" max="1"/>
    <col width="18" customWidth="1" min="2" max="2"/>
    <col width="14" customWidth="1" min="3" max="7"/>
    <col width="18" customWidth="1" min="8" max="9"/>
  </cols>
  <sheetData>
    <row r="1" ht="36" customHeight="1">
      <c r="A1" s="45" t="inlineStr">
        <is>
          <t>Risiko-Heatmap  ·  Inherent Risk Portfolio</t>
        </is>
      </c>
      <c r="B1" s="46" t="n"/>
      <c r="C1" s="46" t="n"/>
      <c r="D1" s="46" t="n"/>
      <c r="E1" s="46" t="n"/>
      <c r="F1" s="46" t="n"/>
      <c r="G1" s="46" t="n"/>
      <c r="H1" s="46" t="n"/>
      <c r="I1" s="46" t="n"/>
    </row>
    <row r="2" ht="18" customHeight="1">
      <c r="A2" s="49" t="inlineStr">
        <is>
          <t>Eintrittswahrscheinlichkeit (X)  ×  Auswirkung (Y)  ·  Werte = Anzahl erfasster Risiken im Risk Register</t>
        </is>
      </c>
      <c r="B2" s="46" t="n"/>
      <c r="C2" s="46" t="n"/>
      <c r="D2" s="46" t="n"/>
      <c r="E2" s="46" t="n"/>
      <c r="F2" s="46" t="n"/>
      <c r="G2" s="46" t="n"/>
      <c r="H2" s="46" t="n"/>
      <c r="I2" s="46" t="n"/>
    </row>
    <row r="3" ht="7.5" customHeight="1"/>
    <row r="4" ht="30" customHeight="1">
      <c r="C4" s="47" t="inlineStr">
        <is>
          <t>→ Eintrittswahrscheinlichkeit →</t>
        </is>
      </c>
      <c r="D4" s="46" t="n"/>
      <c r="E4" s="46" t="n"/>
      <c r="F4" s="46" t="n"/>
      <c r="G4" s="46" t="n"/>
    </row>
    <row r="5" ht="31.5" customHeight="1">
      <c r="C5" s="39" t="inlineStr">
        <is>
          <t>1
Sehr selten</t>
        </is>
      </c>
      <c r="D5" s="39" t="inlineStr">
        <is>
          <t>2
Selten</t>
        </is>
      </c>
      <c r="E5" s="39" t="inlineStr">
        <is>
          <t>3
Gelegentlich</t>
        </is>
      </c>
      <c r="F5" s="39" t="inlineStr">
        <is>
          <t>4
Wahrscheinlich</t>
        </is>
      </c>
      <c r="G5" s="39" t="inlineStr">
        <is>
          <t>5
Sehr häufig</t>
        </is>
      </c>
      <c r="H5" s="15" t="inlineStr">
        <is>
          <t>Legende</t>
        </is>
      </c>
    </row>
    <row r="6" ht="48" customHeight="1">
      <c r="A6" s="40" t="inlineStr">
        <is>
          <t>↑ Auswirkung ↑</t>
        </is>
      </c>
      <c r="B6" s="39" t="inlineStr">
        <is>
          <t>5
Katastrophal</t>
        </is>
      </c>
      <c r="C6" s="16">
        <f>COUNTIFS('Risk Register'!$G$5:$G$300,1,'Risk Register'!$H$5:$H$300,5)</f>
        <v/>
      </c>
      <c r="D6" s="17">
        <f>COUNTIFS('Risk Register'!$G$5:$G$300,2,'Risk Register'!$H$5:$H$300,5)</f>
        <v/>
      </c>
      <c r="E6" s="17">
        <f>COUNTIFS('Risk Register'!$G$5:$G$300,3,'Risk Register'!$H$5:$H$300,5)</f>
        <v/>
      </c>
      <c r="F6" s="18">
        <f>COUNTIFS('Risk Register'!$G$5:$G$300,4,'Risk Register'!$H$5:$H$300,5)</f>
        <v/>
      </c>
      <c r="G6" s="18">
        <f>COUNTIFS('Risk Register'!$G$5:$G$300,5,'Risk Register'!$H$5:$H$300,5)</f>
        <v/>
      </c>
      <c r="H6" s="19" t="inlineStr">
        <is>
          <t>Hoch</t>
        </is>
      </c>
      <c r="I6" s="20" t="inlineStr">
        <is>
          <t>Score &gt; 18</t>
        </is>
      </c>
    </row>
    <row r="7" ht="48" customHeight="1">
      <c r="A7" s="41" t="n"/>
      <c r="B7" s="39" t="inlineStr">
        <is>
          <t>4
Erheblich</t>
        </is>
      </c>
      <c r="C7" s="16">
        <f>COUNTIFS('Risk Register'!$G$5:$G$300,1,'Risk Register'!$H$5:$H$300,4)</f>
        <v/>
      </c>
      <c r="D7" s="17">
        <f>COUNTIFS('Risk Register'!$G$5:$G$300,2,'Risk Register'!$H$5:$H$300,4)</f>
        <v/>
      </c>
      <c r="E7" s="17">
        <f>COUNTIFS('Risk Register'!$G$5:$G$300,3,'Risk Register'!$H$5:$H$300,4)</f>
        <v/>
      </c>
      <c r="F7" s="18">
        <f>COUNTIFS('Risk Register'!$G$5:$G$300,4,'Risk Register'!$H$5:$H$300,4)</f>
        <v/>
      </c>
      <c r="G7" s="18">
        <f>COUNTIFS('Risk Register'!$G$5:$G$300,5,'Risk Register'!$H$5:$H$300,4)</f>
        <v/>
      </c>
      <c r="H7" s="21" t="inlineStr">
        <is>
          <t>Mittel</t>
        </is>
      </c>
      <c r="I7" s="20" t="inlineStr">
        <is>
          <t>Score 11–18</t>
        </is>
      </c>
    </row>
    <row r="8" ht="48" customHeight="1">
      <c r="A8" s="41" t="n"/>
      <c r="B8" s="39" t="inlineStr">
        <is>
          <t>3
Mäßig</t>
        </is>
      </c>
      <c r="C8" s="16">
        <f>COUNTIFS('Risk Register'!$G$5:$G$300,1,'Risk Register'!$H$5:$H$300,3)</f>
        <v/>
      </c>
      <c r="D8" s="16">
        <f>COUNTIFS('Risk Register'!$G$5:$G$300,2,'Risk Register'!$H$5:$H$300,3)</f>
        <v/>
      </c>
      <c r="E8" s="17">
        <f>COUNTIFS('Risk Register'!$G$5:$G$300,3,'Risk Register'!$H$5:$H$300,3)</f>
        <v/>
      </c>
      <c r="F8" s="17">
        <f>COUNTIFS('Risk Register'!$G$5:$G$300,4,'Risk Register'!$H$5:$H$300,3)</f>
        <v/>
      </c>
      <c r="G8" s="17">
        <f>COUNTIFS('Risk Register'!$G$5:$G$300,5,'Risk Register'!$H$5:$H$300,3)</f>
        <v/>
      </c>
      <c r="H8" s="22" t="inlineStr">
        <is>
          <t>Niedrig</t>
        </is>
      </c>
      <c r="I8" s="20" t="inlineStr">
        <is>
          <t>Score ≤ 10</t>
        </is>
      </c>
    </row>
    <row r="9" ht="48" customHeight="1">
      <c r="A9" s="41" t="n"/>
      <c r="B9" s="39" t="inlineStr">
        <is>
          <t>2
Gering</t>
        </is>
      </c>
      <c r="C9" s="16">
        <f>COUNTIFS('Risk Register'!$G$5:$G$300,1,'Risk Register'!$H$5:$H$300,2)</f>
        <v/>
      </c>
      <c r="D9" s="16">
        <f>COUNTIFS('Risk Register'!$G$5:$G$300,2,'Risk Register'!$H$5:$H$300,2)</f>
        <v/>
      </c>
      <c r="E9" s="16">
        <f>COUNTIFS('Risk Register'!$G$5:$G$300,3,'Risk Register'!$H$5:$H$300,2)</f>
        <v/>
      </c>
      <c r="F9" s="17">
        <f>COUNTIFS('Risk Register'!$G$5:$G$300,4,'Risk Register'!$H$5:$H$300,2)</f>
        <v/>
      </c>
      <c r="G9" s="17">
        <f>COUNTIFS('Risk Register'!$G$5:$G$300,5,'Risk Register'!$H$5:$H$300,2)</f>
        <v/>
      </c>
    </row>
    <row r="10" ht="48" customHeight="1">
      <c r="A10" s="41" t="n"/>
      <c r="B10" s="39" t="inlineStr">
        <is>
          <t>1
Minimal</t>
        </is>
      </c>
      <c r="C10" s="16">
        <f>COUNTIFS('Risk Register'!$G$5:$G$300,1,'Risk Register'!$H$5:$H$300,1)</f>
        <v/>
      </c>
      <c r="D10" s="16">
        <f>COUNTIFS('Risk Register'!$G$5:$G$300,2,'Risk Register'!$H$5:$H$300,1)</f>
        <v/>
      </c>
      <c r="E10" s="16">
        <f>COUNTIFS('Risk Register'!$G$5:$G$300,3,'Risk Register'!$H$5:$H$300,1)</f>
        <v/>
      </c>
      <c r="F10" s="16">
        <f>COUNTIFS('Risk Register'!$G$5:$G$300,4,'Risk Register'!$H$5:$H$300,1)</f>
        <v/>
      </c>
      <c r="G10" s="16">
        <f>COUNTIFS('Risk Register'!$G$5:$G$300,5,'Risk Register'!$H$5:$H$300,1)</f>
        <v/>
      </c>
    </row>
    <row r="12" ht="25.5" customHeight="1">
      <c r="B12" s="23" t="inlineStr">
        <is>
          <t>Top 5 Risiken nach Inherent Score</t>
        </is>
      </c>
      <c r="C12" s="24" t="n"/>
      <c r="D12" s="24" t="n"/>
      <c r="E12" s="24" t="n"/>
      <c r="F12" s="24" t="n"/>
      <c r="G12" s="25" t="n"/>
      <c r="H12" s="26" t="inlineStr">
        <is>
          <t>Portfolio-Kennzahlen</t>
        </is>
      </c>
      <c r="I12" s="25" t="n"/>
    </row>
    <row r="13" ht="19.5" customHeight="1">
      <c r="B13" s="27" t="inlineStr">
        <is>
          <t>Risk ID</t>
        </is>
      </c>
      <c r="C13" s="27" t="inlineStr">
        <is>
          <t>Risiko</t>
        </is>
      </c>
      <c r="D13" s="27" t="inlineStr">
        <is>
          <t>Handlungsfeld</t>
        </is>
      </c>
      <c r="E13" s="27" t="inlineStr">
        <is>
          <t>Inherent Score</t>
        </is>
      </c>
      <c r="F13" s="27" t="inlineStr">
        <is>
          <t>Risikoklasse</t>
        </is>
      </c>
      <c r="G13" s="28" t="n"/>
      <c r="H13" s="29" t="inlineStr">
        <is>
          <t>Gesamt Risiken</t>
        </is>
      </c>
      <c r="I13" s="29">
        <f>COUNTIF('Risk Register'!$A$5:$A$300,"&lt;&gt;")</f>
        <v/>
      </c>
    </row>
    <row r="14" ht="19.5" customHeight="1">
      <c r="B14" s="30">
        <f>IF($E14="","",INDEX('Risk Register'!$A$5:$A$300,MATCH($E14,'Risk Register'!$I$5:$I$300,0)))</f>
        <v/>
      </c>
      <c r="C14" s="31">
        <f>IF($E14="","",INDEX('Risk Register'!$D$5:$D$300,MATCH($E14,'Risk Register'!$I$5:$I$300,0)))</f>
        <v/>
      </c>
      <c r="D14" s="31">
        <f>IF($E14="","",INDEX('Risk Register'!$B$5:$B$300,MATCH($E14,'Risk Register'!$I$5:$I$300,0)))</f>
        <v/>
      </c>
      <c r="E14" s="32">
        <f>IFERROR(LARGE('Risk Register'!$I$5:$I$300,1),"")</f>
        <v/>
      </c>
      <c r="F14" s="32">
        <f>IF($E14="","",INDEX('Risk Register'!$J$5:$J$300,MATCH($E14,'Risk Register'!$I$5:$I$300,0)))</f>
        <v/>
      </c>
      <c r="G14" s="33" t="n"/>
      <c r="H14" s="24" t="inlineStr">
        <is>
          <t>Hoch</t>
        </is>
      </c>
      <c r="I14" s="24">
        <f>COUNTIF('Risk Register'!$J$5:$J$300,"Hoch")</f>
        <v/>
      </c>
    </row>
    <row r="15" ht="19.5" customHeight="1">
      <c r="B15" s="30">
        <f>IF($E15="","",INDEX('Risk Register'!$A$5:$A$300,MATCH($E15,'Risk Register'!$I$5:$I$300,0)))</f>
        <v/>
      </c>
      <c r="C15" s="31">
        <f>IF($E15="","",INDEX('Risk Register'!$D$5:$D$300,MATCH($E15,'Risk Register'!$I$5:$I$300,0)))</f>
        <v/>
      </c>
      <c r="D15" s="31">
        <f>IF($E15="","",INDEX('Risk Register'!$B$5:$B$300,MATCH($E15,'Risk Register'!$I$5:$I$300,0)))</f>
        <v/>
      </c>
      <c r="E15" s="32">
        <f>IFERROR(LARGE('Risk Register'!$I$5:$I$300,2),"")</f>
        <v/>
      </c>
      <c r="F15" s="32">
        <f>IF($E15="","",INDEX('Risk Register'!$J$5:$J$300,MATCH($E15,'Risk Register'!$I$5:$I$300,0)))</f>
        <v/>
      </c>
      <c r="G15" s="34" t="n"/>
      <c r="H15" s="24" t="inlineStr">
        <is>
          <t>Mittel</t>
        </is>
      </c>
      <c r="I15" s="24">
        <f>COUNTIF('Risk Register'!$J$5:$J$300,"Mittel")</f>
        <v/>
      </c>
    </row>
    <row r="16" ht="19.5" customHeight="1">
      <c r="B16" s="30">
        <f>IF($E16="","",INDEX('Risk Register'!$A$5:$A$300,MATCH($E16,'Risk Register'!$I$5:$I$300,0)))</f>
        <v/>
      </c>
      <c r="C16" s="31">
        <f>IF($E16="","",INDEX('Risk Register'!$D$5:$D$300,MATCH($E16,'Risk Register'!$I$5:$I$300,0)))</f>
        <v/>
      </c>
      <c r="D16" s="31">
        <f>IF($E16="","",INDEX('Risk Register'!$B$5:$B$300,MATCH($E16,'Risk Register'!$I$5:$I$300,0)))</f>
        <v/>
      </c>
      <c r="E16" s="32">
        <f>IFERROR(LARGE('Risk Register'!$I$5:$I$300,3),"")</f>
        <v/>
      </c>
      <c r="F16" s="32">
        <f>IF($E16="","",INDEX('Risk Register'!$J$5:$J$300,MATCH($E16,'Risk Register'!$I$5:$I$300,0)))</f>
        <v/>
      </c>
      <c r="G16" s="35" t="n"/>
      <c r="H16" s="24" t="inlineStr">
        <is>
          <t>Niedrig</t>
        </is>
      </c>
      <c r="I16" s="24">
        <f>COUNTIF('Risk Register'!$J$5:$J$300,"Niedrig")</f>
        <v/>
      </c>
    </row>
    <row r="17" ht="19.5" customHeight="1">
      <c r="B17" s="30">
        <f>IF($E17="","",INDEX('Risk Register'!$A$5:$A$300,MATCH($E17,'Risk Register'!$I$5:$I$300,0)))</f>
        <v/>
      </c>
      <c r="C17" s="31">
        <f>IF($E17="","",INDEX('Risk Register'!$D$5:$D$300,MATCH($E17,'Risk Register'!$I$5:$I$300,0)))</f>
        <v/>
      </c>
      <c r="D17" s="31">
        <f>IF($E17="","",INDEX('Risk Register'!$B$5:$B$300,MATCH($E17,'Risk Register'!$I$5:$I$300,0)))</f>
        <v/>
      </c>
      <c r="E17" s="32">
        <f>IFERROR(LARGE('Risk Register'!$I$5:$I$300,4),"")</f>
        <v/>
      </c>
      <c r="F17" s="32">
        <f>IF($E17="","",INDEX('Risk Register'!$J$5:$J$300,MATCH($E17,'Risk Register'!$I$5:$I$300,0)))</f>
        <v/>
      </c>
      <c r="G17" s="33" t="n"/>
      <c r="H17" s="25" t="n"/>
      <c r="I17" s="25" t="n"/>
    </row>
    <row r="18" ht="19.5" customHeight="1">
      <c r="B18" s="30">
        <f>IF($E18="","",INDEX('Risk Register'!$A$5:$A$300,MATCH($E18,'Risk Register'!$I$5:$I$300,0)))</f>
        <v/>
      </c>
      <c r="C18" s="31">
        <f>IF($E18="","",INDEX('Risk Register'!$D$5:$D$300,MATCH($E18,'Risk Register'!$I$5:$I$300,0)))</f>
        <v/>
      </c>
      <c r="D18" s="31">
        <f>IF($E18="","",INDEX('Risk Register'!$B$5:$B$300,MATCH($E18,'Risk Register'!$I$5:$I$300,0)))</f>
        <v/>
      </c>
      <c r="E18" s="32">
        <f>IFERROR(LARGE('Risk Register'!$I$5:$I$300,5),"")</f>
        <v/>
      </c>
      <c r="F18" s="32">
        <f>IF($E18="","",INDEX('Risk Register'!$J$5:$J$300,MATCH($E18,'Risk Register'!$I$5:$I$300,0)))</f>
        <v/>
      </c>
      <c r="G18" s="34" t="n"/>
      <c r="H18" s="25" t="n"/>
      <c r="I18" s="25" t="n"/>
    </row>
    <row r="19" ht="19.5" customHeight="1">
      <c r="B19" s="36" t="n"/>
      <c r="C19" s="24" t="n"/>
      <c r="D19" s="24" t="n"/>
      <c r="E19" s="24" t="n"/>
      <c r="F19" s="24" t="n"/>
      <c r="G19" s="35" t="n"/>
      <c r="H19" s="25" t="n"/>
      <c r="I19" s="25" t="n"/>
    </row>
    <row r="21">
      <c r="A21" s="44" t="inlineStr">
        <is>
          <t>GF-FREIGABE &amp; INKRAFTTRETEN (NIS2 Art.20 Pflicht)</t>
        </is>
      </c>
      <c r="B21" s="44" t="n"/>
      <c r="C21" s="44" t="n"/>
      <c r="D21" s="44" t="n"/>
      <c r="E21" s="44" t="n"/>
      <c r="F21" s="44" t="n"/>
      <c r="G21" s="44" t="n"/>
      <c r="H21" s="44" t="n"/>
      <c r="I21" s="44" t="n"/>
      <c r="J21" s="42" t="n"/>
      <c r="K21" s="42" t="n"/>
      <c r="L21" s="42" t="n"/>
    </row>
    <row r="22">
      <c r="A22" s="44" t="inlineStr">
        <is>
          <t>Gültig ab:</t>
        </is>
      </c>
      <c r="B22" s="43" t="inlineStr">
        <is>
          <t>[Datum]</t>
        </is>
      </c>
      <c r="C22" s="43" t="n"/>
      <c r="D22" s="43" t="n"/>
      <c r="E22" s="43" t="n"/>
      <c r="F22" s="43" t="n"/>
      <c r="G22" s="44" t="inlineStr">
        <is>
          <t>Nächste Review:</t>
        </is>
      </c>
      <c r="H22" s="43" t="inlineStr">
        <is>
          <t>[Datum + 6 Monate]</t>
        </is>
      </c>
      <c r="I22" s="43" t="n"/>
      <c r="J22" s="43" t="n"/>
      <c r="K22" s="43" t="n"/>
      <c r="L22" s="43" t="n"/>
      <c r="M22" s="43" t="n"/>
      <c r="N22" s="43" t="n"/>
      <c r="O22" s="43" t="n"/>
    </row>
    <row r="23">
      <c r="A23" s="44" t="inlineStr">
        <is>
          <t>ISB-Bestätigung:</t>
        </is>
      </c>
      <c r="B23" s="43" t="inlineStr">
        <is>
          <t>[Name / Datum / Unterschrift]</t>
        </is>
      </c>
      <c r="C23" s="43" t="n"/>
      <c r="D23" s="43" t="n"/>
      <c r="E23" s="43" t="n"/>
      <c r="F23" s="43" t="n"/>
      <c r="G23" s="44" t="inlineStr">
        <is>
          <t>Compliance-Check:</t>
        </is>
      </c>
      <c r="H23" s="43" t="inlineStr">
        <is>
          <t>[Name / Datum]</t>
        </is>
      </c>
      <c r="I23" s="43" t="n"/>
      <c r="J23" s="43" t="n"/>
      <c r="K23" s="43" t="n"/>
      <c r="L23" s="43" t="n"/>
      <c r="M23" s="43" t="n"/>
      <c r="N23" s="43" t="n"/>
      <c r="O23" s="43" t="n"/>
    </row>
    <row r="24">
      <c r="A24" s="44" t="inlineStr">
        <is>
          <t>GF-Freigabe (Pflicht):</t>
        </is>
      </c>
      <c r="B24" s="43" t="inlineStr">
        <is>
          <t>[Name / Datum / Unterschrift / Stempel]</t>
        </is>
      </c>
      <c r="C24" s="43" t="n"/>
      <c r="D24" s="43" t="n"/>
      <c r="E24" s="43" t="n"/>
      <c r="F24" s="42" t="inlineStr">
        <is>
          <t>Verteiler:</t>
        </is>
      </c>
      <c r="G24" s="43" t="inlineStr">
        <is>
          <t>GF · IT-Leitung · ISB · Crisis-Team · HR</t>
        </is>
      </c>
      <c r="H24" s="43" t="n"/>
      <c r="I24" s="43" t="n"/>
      <c r="J24" s="43" t="n"/>
      <c r="K24" s="43" t="n"/>
      <c r="L24" s="43" t="n"/>
      <c r="M24" s="43" t="n"/>
    </row>
  </sheetData>
  <mergeCells count="3">
    <mergeCell ref="A1:I1"/>
    <mergeCell ref="C4:G4"/>
    <mergeCell ref="A2:I2"/>
  </mergeCells>
  <conditionalFormatting sqref="C6:G10">
    <cfRule type="colorScale" priority="2">
      <colorScale>
        <cfvo type="num" val="0"/>
        <cfvo type="num" val="3"/>
        <cfvo type="num" val="6"/>
        <color rgb="FF63BE7B"/>
        <color rgb="FFFFEB84"/>
        <color rgb="FFF8696B"/>
      </colorScale>
    </cfRule>
    <cfRule type="colorScale" priority="2">
      <colorScale>
        <cfvo type="num" val="0"/>
        <cfvo type="percentile" val="50"/>
        <cfvo type="max"/>
        <color rgb="FFDCFCE7"/>
        <color rgb="FFFEF3C7"/>
        <color rgb="FFFCA5A5"/>
      </colorScale>
    </cfRule>
  </conditionalFormatting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zoomScaleNormal="100" workbookViewId="0">
      <selection activeCell="A1" sqref="A1:E1"/>
    </sheetView>
  </sheetViews>
  <sheetFormatPr baseColWidth="10" defaultColWidth="8.6640625" defaultRowHeight="15"/>
  <cols>
    <col width="8" customWidth="1" min="1" max="1"/>
    <col width="16" customWidth="1" min="2" max="2"/>
    <col width="46" customWidth="1" min="3" max="3"/>
    <col width="20" customWidth="1" min="4" max="4"/>
    <col width="6" customWidth="1" min="5" max="5"/>
  </cols>
  <sheetData>
    <row r="1" ht="30" customHeight="1">
      <c r="A1" s="55" t="inlineStr">
        <is>
          <t>Bewertungsskalen &amp; regulatorische Orientierung  ·  NIS2 / BSIG §30 / ISO 27005</t>
        </is>
      </c>
      <c r="B1" s="46" t="n"/>
      <c r="C1" s="46" t="n"/>
      <c r="D1" s="46" t="n"/>
      <c r="E1" s="46" t="n"/>
    </row>
    <row r="3" ht="21.75" customHeight="1">
      <c r="A3" s="53" t="inlineStr">
        <is>
          <t>EINTRITTSWAHRSCHEINLICHKEIT (Spalte G)</t>
        </is>
      </c>
      <c r="B3" s="46" t="n"/>
      <c r="C3" s="46" t="n"/>
      <c r="D3" s="46" t="n"/>
    </row>
    <row r="4" ht="18" customHeight="1">
      <c r="A4" s="2" t="inlineStr">
        <is>
          <t>1</t>
        </is>
      </c>
      <c r="B4" s="3" t="inlineStr">
        <is>
          <t>Sehr selten</t>
        </is>
      </c>
      <c r="C4" s="3" t="inlineStr">
        <is>
          <t>&lt; 1 % Wahrscheinlichkeit / 1x in 10 Jahren</t>
        </is>
      </c>
    </row>
    <row r="5" ht="18" customHeight="1">
      <c r="A5" s="2" t="inlineStr">
        <is>
          <t>2</t>
        </is>
      </c>
      <c r="B5" s="3" t="inlineStr">
        <is>
          <t>Selten</t>
        </is>
      </c>
      <c r="C5" s="3" t="inlineStr">
        <is>
          <t>1–5 % / etwa alle 2 Jahre</t>
        </is>
      </c>
    </row>
    <row r="6" ht="18" customHeight="1">
      <c r="A6" s="4" t="inlineStr">
        <is>
          <t>3</t>
        </is>
      </c>
      <c r="B6" s="5" t="inlineStr">
        <is>
          <t>Gelegentlich</t>
        </is>
      </c>
      <c r="C6" s="5" t="inlineStr">
        <is>
          <t>5–20 % / jährlich möglich</t>
        </is>
      </c>
    </row>
    <row r="7" ht="18" customHeight="1">
      <c r="A7" s="6" t="inlineStr">
        <is>
          <t>4</t>
        </is>
      </c>
      <c r="B7" s="7" t="inlineStr">
        <is>
          <t>Wahrscheinlich</t>
        </is>
      </c>
      <c r="C7" s="7" t="inlineStr">
        <is>
          <t>20–50 % / mehrmals pro Jahr</t>
        </is>
      </c>
    </row>
    <row r="8" ht="18" customHeight="1">
      <c r="A8" s="6" t="inlineStr">
        <is>
          <t>5</t>
        </is>
      </c>
      <c r="B8" s="7" t="inlineStr">
        <is>
          <t>Sehr häufig</t>
        </is>
      </c>
      <c r="C8" s="7" t="inlineStr">
        <is>
          <t>&gt; 50 % / regelmäßig / kontinuierlich</t>
        </is>
      </c>
    </row>
    <row r="10" ht="21.75" customHeight="1">
      <c r="A10" s="53" t="inlineStr">
        <is>
          <t>AUSWIRKUNG / SCHADENSHÖHE (Spalte H)</t>
        </is>
      </c>
      <c r="B10" s="46" t="n"/>
      <c r="C10" s="46" t="n"/>
      <c r="D10" s="46" t="n"/>
    </row>
    <row r="11" ht="18" customHeight="1">
      <c r="A11" s="2" t="inlineStr">
        <is>
          <t>1</t>
        </is>
      </c>
      <c r="B11" s="3" t="inlineStr">
        <is>
          <t>Minimal</t>
        </is>
      </c>
      <c r="C11" s="3" t="inlineStr">
        <is>
          <t>&lt; 10.000 €  ·  lokale / begrenzte Auswirkung</t>
        </is>
      </c>
    </row>
    <row r="12" ht="18" customHeight="1">
      <c r="A12" s="2" t="inlineStr">
        <is>
          <t>2</t>
        </is>
      </c>
      <c r="B12" s="3" t="inlineStr">
        <is>
          <t>Gering</t>
        </is>
      </c>
      <c r="C12" s="3" t="inlineStr">
        <is>
          <t>10.000–100.000 €</t>
        </is>
      </c>
    </row>
    <row r="13" ht="18" customHeight="1">
      <c r="A13" s="4" t="inlineStr">
        <is>
          <t>3</t>
        </is>
      </c>
      <c r="B13" s="5" t="inlineStr">
        <is>
          <t>Mäßig</t>
        </is>
      </c>
      <c r="C13" s="5" t="inlineStr">
        <is>
          <t>100.000–1.000.000 €</t>
        </is>
      </c>
    </row>
    <row r="14" ht="18" customHeight="1">
      <c r="A14" s="6" t="inlineStr">
        <is>
          <t>4</t>
        </is>
      </c>
      <c r="B14" s="7" t="inlineStr">
        <is>
          <t>Erheblich</t>
        </is>
      </c>
      <c r="C14" s="7" t="inlineStr">
        <is>
          <t>1.000.000–10.000.000 €</t>
        </is>
      </c>
    </row>
    <row r="15" ht="18" customHeight="1">
      <c r="A15" s="6" t="inlineStr">
        <is>
          <t>5</t>
        </is>
      </c>
      <c r="B15" s="7" t="inlineStr">
        <is>
          <t>Katastrophal</t>
        </is>
      </c>
      <c r="C15" s="7" t="inlineStr">
        <is>
          <t>&gt; 10.000.000 €  ·  systemisch / existenziell</t>
        </is>
      </c>
    </row>
    <row r="17" ht="21.75" customHeight="1">
      <c r="A17" s="53" t="inlineStr">
        <is>
          <t>RISIKOKLASSEN (Spalten J &amp; T – Inherent &amp; Restrisiko)</t>
        </is>
      </c>
      <c r="B17" s="46" t="n"/>
      <c r="C17" s="46" t="n"/>
      <c r="D17" s="46" t="n"/>
    </row>
    <row r="18" ht="18" customHeight="1">
      <c r="A18" s="2" t="inlineStr">
        <is>
          <t>1–10</t>
        </is>
      </c>
      <c r="B18" s="3" t="inlineStr">
        <is>
          <t>Niedrig</t>
        </is>
      </c>
      <c r="C18" s="3" t="inlineStr">
        <is>
          <t>Akzeptieren / regelmäßig überwachen</t>
        </is>
      </c>
    </row>
    <row r="19" ht="18" customHeight="1">
      <c r="A19" s="4" t="inlineStr">
        <is>
          <t>11–18</t>
        </is>
      </c>
      <c r="B19" s="5" t="inlineStr">
        <is>
          <t>Mittel</t>
        </is>
      </c>
      <c r="C19" s="5" t="inlineStr">
        <is>
          <t>Maßnahmen planen und zeitnah umsetzen</t>
        </is>
      </c>
    </row>
    <row r="20" ht="18" customHeight="1">
      <c r="A20" s="6" t="inlineStr">
        <is>
          <t>19–25</t>
        </is>
      </c>
      <c r="B20" s="7" t="inlineStr">
        <is>
          <t>Hoch</t>
        </is>
      </c>
      <c r="C20" s="7" t="inlineStr">
        <is>
          <t>Sofortiger Handlungsbedarf / Eskalation erforderlich</t>
        </is>
      </c>
    </row>
    <row r="22" ht="21.75" customHeight="1">
      <c r="A22" s="53" t="inlineStr">
        <is>
          <t>REGULATORISCHE REFERENZEN</t>
        </is>
      </c>
      <c r="B22" s="46" t="n"/>
      <c r="C22" s="46" t="n"/>
      <c r="D22" s="46" t="n"/>
    </row>
    <row r="23" ht="19.5" customHeight="1">
      <c r="A23" s="56" t="inlineStr">
        <is>
          <t>NIS2 Art. 21 Abs. 2</t>
        </is>
      </c>
      <c r="B23" s="46" t="n"/>
      <c r="C23" s="52" t="inlineStr">
        <is>
          <t>Technische und organisatorische Risikomanagementmaßnahmen</t>
        </is>
      </c>
      <c r="D23" s="46" t="n"/>
    </row>
    <row r="24" ht="19.5" customHeight="1">
      <c r="A24" s="57" t="inlineStr">
        <is>
          <t>Regulatorische Referenzen (Beispiele)</t>
        </is>
      </c>
      <c r="B24" s="60" t="n"/>
      <c r="C24" s="52" t="inlineStr">
        <is>
          <t>Risikomanagementpflichten für wichtige / besonders wichtige Einrichtungen</t>
        </is>
      </c>
      <c r="D24" s="46" t="n"/>
    </row>
    <row r="25" ht="19.5" customHeight="1">
      <c r="A25" s="54" t="inlineStr">
        <is>
          <t>NIS2 Art. 21(2)</t>
        </is>
      </c>
      <c r="B25" s="60" t="n"/>
      <c r="C25" s="52" t="inlineStr">
        <is>
          <t>Identifikation, Bewertung und Behandlung von Informationssicherheitsrisiken</t>
        </is>
      </c>
      <c r="D25" s="46" t="n"/>
    </row>
    <row r="26" ht="19.5" customHeight="1">
      <c r="A26" s="54" t="inlineStr">
        <is>
          <t>BSIG §30</t>
        </is>
      </c>
      <c r="B26" s="60" t="n"/>
      <c r="C26" s="52" t="inlineStr">
        <is>
          <t>Basis- und Standard-Absicherung; Referenzmaßnahmen für Risikobehandlung</t>
        </is>
      </c>
      <c r="D26" s="46" t="n"/>
    </row>
    <row r="27" ht="19.5" customHeight="1">
      <c r="A27" s="54" t="inlineStr">
        <is>
          <t>BSI 200-2 / 200-3 / 200-4 · ISO 27001 A.5 / A.8 / A.9 / A.12 / A.17 · ISO 27005</t>
        </is>
      </c>
      <c r="B27" s="60" t="n"/>
      <c r="C27" s="52" t="inlineStr">
        <is>
          <t>Maßnahmenkatalog als Grundlage für Risikobehandlungsplan</t>
        </is>
      </c>
      <c r="D27" s="46" t="n"/>
    </row>
  </sheetData>
  <mergeCells count="15">
    <mergeCell ref="A26:B26"/>
    <mergeCell ref="A24:B24"/>
    <mergeCell ref="A17:D17"/>
    <mergeCell ref="C24:D24"/>
    <mergeCell ref="A25:B25"/>
    <mergeCell ref="A22:D22"/>
    <mergeCell ref="C25:D25"/>
    <mergeCell ref="A3:D3"/>
    <mergeCell ref="C27:D27"/>
    <mergeCell ref="A27:B27"/>
    <mergeCell ref="A1:E1"/>
    <mergeCell ref="A23:B23"/>
    <mergeCell ref="A10:D10"/>
    <mergeCell ref="C26:D26"/>
    <mergeCell ref="C23:D23"/>
  </mergeCells>
  <pageMargins left="0.75" right="0.75" top="1" bottom="1" header="0.511811023622047" footer="0.511811023622047"/>
  <pageSetup orientation="portrait" paperSize="9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10" defaultColWidth="8.83203125" defaultRowHeight="15"/>
  <cols>
    <col width="26" customWidth="1" min="1" max="2"/>
    <col width="10" customWidth="1" min="3" max="3"/>
    <col width="26" customWidth="1" min="4" max="6"/>
    <col width="48" customWidth="1" min="7" max="7"/>
  </cols>
  <sheetData>
    <row r="1">
      <c r="A1" s="37" t="inlineStr">
        <is>
          <t>NIS2-Handlungsfelder</t>
        </is>
      </c>
      <c r="B1" s="37" t="inlineStr">
        <is>
          <t>Threat Library</t>
        </is>
      </c>
      <c r="C1" s="37" t="inlineStr">
        <is>
          <t>Skala 1-5</t>
        </is>
      </c>
      <c r="D1" s="37" t="inlineStr">
        <is>
          <t>Status</t>
        </is>
      </c>
      <c r="E1" s="37" t="inlineStr">
        <is>
          <t>Evidenztyp</t>
        </is>
      </c>
      <c r="F1" s="37" t="inlineStr">
        <is>
          <t>Skalenbeschreibung</t>
        </is>
      </c>
    </row>
    <row r="2">
      <c r="A2" s="20" t="inlineStr">
        <is>
          <t>Governance &amp; Sicherheitsmanagement</t>
        </is>
      </c>
      <c r="B2" s="20" t="inlineStr">
        <is>
          <t>Ransomware</t>
        </is>
      </c>
      <c r="C2" s="20" t="n">
        <v>1</v>
      </c>
      <c r="D2" s="20" t="inlineStr">
        <is>
          <t>Offen</t>
        </is>
      </c>
      <c r="E2" s="20" t="inlineStr">
        <is>
          <t>Dokument</t>
        </is>
      </c>
      <c r="F2" s="38" t="inlineStr">
        <is>
          <t>Eintrittswahrscheinlichkeit</t>
        </is>
      </c>
      <c r="G2" s="20" t="inlineStr">
        <is>
          <t>1 = &lt;1% / 1x in 10 Jahren</t>
        </is>
      </c>
    </row>
    <row r="3">
      <c r="A3" s="20" t="inlineStr">
        <is>
          <t>Risikoanalyse</t>
        </is>
      </c>
      <c r="B3" s="20" t="inlineStr">
        <is>
          <t>Phishing</t>
        </is>
      </c>
      <c r="C3" s="20" t="n">
        <v>2</v>
      </c>
      <c r="D3" s="20" t="inlineStr">
        <is>
          <t>In Arbeit</t>
        </is>
      </c>
      <c r="E3" s="20" t="inlineStr">
        <is>
          <t>Log</t>
        </is>
      </c>
      <c r="F3" s="20" t="n"/>
      <c r="G3" s="20" t="inlineStr">
        <is>
          <t>2 = 1–5% / etwa alle 2 Jahre</t>
        </is>
      </c>
    </row>
    <row r="4">
      <c r="A4" s="20" t="inlineStr">
        <is>
          <t>Incident Management</t>
        </is>
      </c>
      <c r="B4" s="20" t="inlineStr">
        <is>
          <t>Insider-Bedrohung</t>
        </is>
      </c>
      <c r="C4" s="20" t="n">
        <v>3</v>
      </c>
      <c r="D4" s="20" t="inlineStr">
        <is>
          <t>Abgeschlossen</t>
        </is>
      </c>
      <c r="E4" s="20" t="inlineStr">
        <is>
          <t>Test</t>
        </is>
      </c>
      <c r="F4" s="20" t="n"/>
      <c r="G4" s="20" t="inlineStr">
        <is>
          <t>3 = 5–20% / etwa jährlich</t>
        </is>
      </c>
    </row>
    <row r="5">
      <c r="A5" s="20" t="inlineStr">
        <is>
          <t>Business Continuity</t>
        </is>
      </c>
      <c r="B5" s="20" t="inlineStr">
        <is>
          <t>Fehlkonfiguration</t>
        </is>
      </c>
      <c r="C5" s="20" t="n">
        <v>4</v>
      </c>
      <c r="D5" s="20" t="inlineStr">
        <is>
          <t>Überwachen</t>
        </is>
      </c>
      <c r="E5" s="20" t="inlineStr">
        <is>
          <t>Auditbericht</t>
        </is>
      </c>
      <c r="F5" s="20" t="n"/>
      <c r="G5" s="20" t="inlineStr">
        <is>
          <t>4 = 20–50% / mehrmals pro Jahr</t>
        </is>
      </c>
    </row>
    <row r="6">
      <c r="A6" s="20" t="inlineStr">
        <is>
          <t>Supply Chain Security</t>
        </is>
      </c>
      <c r="B6" s="20" t="inlineStr">
        <is>
          <t>Patch-Management-Versagen</t>
        </is>
      </c>
      <c r="C6" s="20" t="n">
        <v>5</v>
      </c>
      <c r="E6" s="20" t="inlineStr">
        <is>
          <t>Screenshot</t>
        </is>
      </c>
      <c r="F6" s="20" t="n"/>
      <c r="G6" s="20" t="inlineStr">
        <is>
          <t>5 = &gt;50% / häufig bis monatlich</t>
        </is>
      </c>
    </row>
    <row r="7">
      <c r="A7" s="20" t="inlineStr">
        <is>
          <t>Asset Management</t>
        </is>
      </c>
      <c r="B7" s="20" t="inlineStr">
        <is>
          <t>Lieferantenausfall</t>
        </is>
      </c>
      <c r="E7" s="20" t="inlineStr">
        <is>
          <t>Ticket</t>
        </is>
      </c>
      <c r="F7" s="38" t="inlineStr">
        <is>
          <t>Auswirkung</t>
        </is>
      </c>
      <c r="G7" s="20" t="inlineStr">
        <is>
          <t>1 = &lt;10k EUR / lokal / gering</t>
        </is>
      </c>
    </row>
    <row r="8">
      <c r="A8" s="20" t="inlineStr">
        <is>
          <t>Access Control</t>
        </is>
      </c>
      <c r="B8" s="20" t="inlineStr">
        <is>
          <t>Cloud-/Provider-Ausfall</t>
        </is>
      </c>
      <c r="E8" s="20" t="inlineStr">
        <is>
          <t>Sonstige</t>
        </is>
      </c>
      <c r="F8" s="20" t="n"/>
      <c r="G8" s="20" t="inlineStr">
        <is>
          <t>2 = 10–100k EUR / begrenzt</t>
        </is>
      </c>
    </row>
    <row r="9">
      <c r="A9" s="20" t="inlineStr">
        <is>
          <t>Monitoring &amp; Detection</t>
        </is>
      </c>
      <c r="B9" s="20" t="inlineStr">
        <is>
          <t>Netzwerkunterbrechung</t>
        </is>
      </c>
      <c r="F9" s="20" t="n"/>
      <c r="G9" s="20" t="inlineStr">
        <is>
          <t>3 = 100k–1M EUR / spürbar / national relevant</t>
        </is>
      </c>
    </row>
    <row r="10">
      <c r="A10" s="20" t="inlineStr">
        <is>
          <t>Vulnerability Management</t>
        </is>
      </c>
      <c r="B10" s="20" t="inlineStr">
        <is>
          <t>Hardware-Ausfall</t>
        </is>
      </c>
      <c r="F10" s="20" t="n"/>
      <c r="G10" s="20" t="inlineStr">
        <is>
          <t>4 = 1–10M EUR / erheblich / EU-weit relevant</t>
        </is>
      </c>
    </row>
    <row r="11">
      <c r="A11" s="20" t="inlineStr">
        <is>
          <t>Awareness &amp; Training</t>
        </is>
      </c>
      <c r="B11" s="20" t="inlineStr">
        <is>
          <t>Datenverlust</t>
        </is>
      </c>
      <c r="F11" s="20" t="n"/>
      <c r="G11" s="20" t="inlineStr">
        <is>
          <t>5 = &gt;10M EUR / systemisch / existenziell</t>
        </is>
      </c>
    </row>
    <row r="12">
      <c r="B12" s="20" t="inlineStr">
        <is>
          <t>Unbefugter Zugriff</t>
        </is>
      </c>
    </row>
    <row r="13">
      <c r="B13" s="20" t="inlineStr">
        <is>
          <t>DDoS-Angriff</t>
        </is>
      </c>
    </row>
    <row r="14">
      <c r="B14" s="20" t="inlineStr">
        <is>
          <t>Malware</t>
        </is>
      </c>
    </row>
    <row r="15">
      <c r="B15" s="20" t="inlineStr">
        <is>
          <t>Menschlicher Fehler</t>
        </is>
      </c>
    </row>
    <row r="16">
      <c r="B16" s="20" t="inlineStr">
        <is>
          <t>Naturereignis</t>
        </is>
      </c>
    </row>
    <row r="17">
      <c r="B17" s="20" t="inlineStr">
        <is>
          <t>Sonstige</t>
        </is>
      </c>
    </row>
  </sheetData>
  <pageMargins left="0.75" right="0.75" top="1" bottom="1" header="0.5" footer="0.5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en-US</dc:language>
  <dcterms:created xsi:type="dcterms:W3CDTF">2026-03-24T11:23:36Z</dcterms:created>
  <dcterms:modified xsi:type="dcterms:W3CDTF">2026-04-02T22:54:43Z</dcterms:modified>
  <cp:lastModifiedBy>Oliver Khosla</cp:lastModifiedBy>
  <cp:revision>0</cp:revision>
</cp:coreProperties>
</file>